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Leslie\Desktop\Golf\"/>
    </mc:Choice>
  </mc:AlternateContent>
  <xr:revisionPtr revIDLastSave="0" documentId="13_ncr:1_{8EDB8D79-362B-4D59-9837-A89B474E4CF3}" xr6:coauthVersionLast="45" xr6:coauthVersionMax="45" xr10:uidLastSave="{00000000-0000-0000-0000-000000000000}"/>
  <bookViews>
    <workbookView xWindow="-108" yWindow="-108" windowWidth="23256" windowHeight="12576" tabRatio="216" xr2:uid="{00000000-000D-0000-FFFF-FFFF00000000}"/>
  </bookViews>
  <sheets>
    <sheet name="19-20 Season" sheetId="2" r:id="rId1"/>
    <sheet name="Totals" sheetId="3" r:id="rId2"/>
  </sheets>
  <definedNames>
    <definedName name="_xlnm.Print_Area" localSheetId="0">'19-20 Season'!$A$1:$AA$51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7" i="2" l="1"/>
  <c r="D47" i="2"/>
  <c r="F47" i="2"/>
  <c r="H47" i="2"/>
  <c r="J47" i="2"/>
  <c r="L47" i="2"/>
  <c r="N47" i="2"/>
  <c r="P47" i="2"/>
  <c r="R47" i="2"/>
  <c r="T47" i="2"/>
  <c r="V47" i="2"/>
  <c r="Z47" i="2"/>
  <c r="D43" i="2"/>
  <c r="F43" i="2"/>
  <c r="H43" i="2"/>
  <c r="J43" i="2"/>
  <c r="L43" i="2"/>
  <c r="N43" i="2"/>
  <c r="P43" i="2"/>
  <c r="R43" i="2"/>
  <c r="T43" i="2"/>
  <c r="V43" i="2"/>
  <c r="X43" i="2"/>
  <c r="Z43" i="2"/>
  <c r="D39" i="2"/>
  <c r="F39" i="2"/>
  <c r="H39" i="2"/>
  <c r="J39" i="2"/>
  <c r="L39" i="2"/>
  <c r="N39" i="2"/>
  <c r="P39" i="2"/>
  <c r="R39" i="2"/>
  <c r="T39" i="2"/>
  <c r="V39" i="2"/>
  <c r="X39" i="2"/>
  <c r="Z39" i="2"/>
  <c r="D35" i="2"/>
  <c r="F35" i="2"/>
  <c r="H35" i="2"/>
  <c r="J35" i="2"/>
  <c r="L35" i="2"/>
  <c r="N35" i="2"/>
  <c r="P35" i="2"/>
  <c r="R35" i="2"/>
  <c r="T35" i="2"/>
  <c r="V35" i="2"/>
  <c r="X35" i="2"/>
  <c r="Z35" i="2"/>
  <c r="D31" i="2"/>
  <c r="F31" i="2"/>
  <c r="H31" i="2"/>
  <c r="J31" i="2"/>
  <c r="L31" i="2"/>
  <c r="N31" i="2"/>
  <c r="P31" i="2"/>
  <c r="R31" i="2"/>
  <c r="T31" i="2"/>
  <c r="V31" i="2"/>
  <c r="X31" i="2"/>
  <c r="Z31" i="2"/>
  <c r="V27" i="2"/>
  <c r="D27" i="2"/>
  <c r="F27" i="2"/>
  <c r="H27" i="2"/>
  <c r="J27" i="2"/>
  <c r="L27" i="2"/>
  <c r="N27" i="2"/>
  <c r="P27" i="2"/>
  <c r="R27" i="2"/>
  <c r="T27" i="2"/>
  <c r="X27" i="2"/>
  <c r="Z27" i="2"/>
  <c r="D23" i="2"/>
  <c r="F23" i="2"/>
  <c r="H23" i="2"/>
  <c r="J23" i="2"/>
  <c r="L23" i="2"/>
  <c r="N23" i="2"/>
  <c r="P23" i="2"/>
  <c r="R23" i="2"/>
  <c r="T23" i="2"/>
  <c r="V23" i="2"/>
  <c r="X23" i="2"/>
  <c r="Z23" i="2"/>
  <c r="V19" i="2"/>
  <c r="D19" i="2"/>
  <c r="F19" i="2"/>
  <c r="H19" i="2"/>
  <c r="J19" i="2"/>
  <c r="L19" i="2"/>
  <c r="N19" i="2"/>
  <c r="P19" i="2"/>
  <c r="R19" i="2"/>
  <c r="T19" i="2"/>
  <c r="X19" i="2"/>
  <c r="Z19" i="2"/>
  <c r="D15" i="2"/>
  <c r="F15" i="2"/>
  <c r="H15" i="2"/>
  <c r="J15" i="2"/>
  <c r="L15" i="2"/>
  <c r="N15" i="2"/>
  <c r="P15" i="2"/>
  <c r="R15" i="2"/>
  <c r="T15" i="2"/>
  <c r="V15" i="2"/>
  <c r="X15" i="2"/>
  <c r="Z15" i="2"/>
  <c r="D11" i="2"/>
  <c r="F11" i="2"/>
  <c r="H11" i="2"/>
  <c r="J11" i="2"/>
  <c r="L11" i="2"/>
  <c r="N11" i="2"/>
  <c r="P11" i="2"/>
  <c r="R11" i="2"/>
  <c r="T11" i="2"/>
  <c r="V11" i="2"/>
  <c r="X11" i="2"/>
  <c r="Z11" i="2"/>
  <c r="W47" i="2"/>
  <c r="C47" i="2"/>
  <c r="E47" i="2"/>
  <c r="G47" i="2"/>
  <c r="I47" i="2"/>
  <c r="K47" i="2"/>
  <c r="M47" i="2"/>
  <c r="O47" i="2"/>
  <c r="Q47" i="2"/>
  <c r="S47" i="2"/>
  <c r="U47" i="2"/>
  <c r="Y47" i="2"/>
  <c r="C43" i="2"/>
  <c r="E43" i="2"/>
  <c r="G43" i="2"/>
  <c r="I43" i="2"/>
  <c r="K43" i="2"/>
  <c r="M43" i="2"/>
  <c r="O43" i="2"/>
  <c r="Q43" i="2"/>
  <c r="S43" i="2"/>
  <c r="U43" i="2"/>
  <c r="W43" i="2"/>
  <c r="Y43" i="2"/>
  <c r="C39" i="2"/>
  <c r="E39" i="2"/>
  <c r="G39" i="2"/>
  <c r="I39" i="2"/>
  <c r="K39" i="2"/>
  <c r="M39" i="2"/>
  <c r="O39" i="2"/>
  <c r="Q39" i="2"/>
  <c r="S39" i="2"/>
  <c r="U39" i="2"/>
  <c r="W39" i="2"/>
  <c r="Y39" i="2"/>
  <c r="C35" i="2"/>
  <c r="E35" i="2"/>
  <c r="G35" i="2"/>
  <c r="I35" i="2"/>
  <c r="K35" i="2"/>
  <c r="M35" i="2"/>
  <c r="O35" i="2"/>
  <c r="Q35" i="2"/>
  <c r="S35" i="2"/>
  <c r="U35" i="2"/>
  <c r="W35" i="2"/>
  <c r="Y35" i="2"/>
  <c r="C31" i="2"/>
  <c r="E31" i="2"/>
  <c r="G31" i="2"/>
  <c r="I31" i="2"/>
  <c r="K31" i="2"/>
  <c r="M31" i="2"/>
  <c r="O31" i="2"/>
  <c r="Q31" i="2"/>
  <c r="S31" i="2"/>
  <c r="U31" i="2"/>
  <c r="W31" i="2"/>
  <c r="Y31" i="2"/>
  <c r="U27" i="2"/>
  <c r="C27" i="2"/>
  <c r="E27" i="2"/>
  <c r="G27" i="2"/>
  <c r="I27" i="2"/>
  <c r="K27" i="2"/>
  <c r="M27" i="2"/>
  <c r="O27" i="2"/>
  <c r="Q27" i="2"/>
  <c r="S27" i="2"/>
  <c r="W27" i="2"/>
  <c r="Y27" i="2"/>
  <c r="C23" i="2"/>
  <c r="E23" i="2"/>
  <c r="G23" i="2"/>
  <c r="I23" i="2"/>
  <c r="K23" i="2"/>
  <c r="M23" i="2"/>
  <c r="O23" i="2"/>
  <c r="Q23" i="2"/>
  <c r="S23" i="2"/>
  <c r="U23" i="2"/>
  <c r="W23" i="2"/>
  <c r="Y23" i="2"/>
  <c r="U19" i="2"/>
  <c r="C19" i="2"/>
  <c r="E19" i="2"/>
  <c r="G19" i="2"/>
  <c r="I19" i="2"/>
  <c r="K19" i="2"/>
  <c r="M19" i="2"/>
  <c r="O19" i="2"/>
  <c r="Q19" i="2"/>
  <c r="S19" i="2"/>
  <c r="W19" i="2"/>
  <c r="Y19" i="2"/>
  <c r="C15" i="2"/>
  <c r="E15" i="2"/>
  <c r="G15" i="2"/>
  <c r="I15" i="2"/>
  <c r="K15" i="2"/>
  <c r="M15" i="2"/>
  <c r="O15" i="2"/>
  <c r="Q15" i="2"/>
  <c r="S15" i="2"/>
  <c r="U15" i="2"/>
  <c r="W15" i="2"/>
  <c r="Y15" i="2"/>
  <c r="C11" i="2"/>
  <c r="E11" i="2"/>
  <c r="G11" i="2"/>
  <c r="I11" i="2"/>
  <c r="K11" i="2"/>
  <c r="M11" i="2"/>
  <c r="O11" i="2"/>
  <c r="Q11" i="2"/>
  <c r="S11" i="2"/>
  <c r="U11" i="2"/>
  <c r="W11" i="2"/>
  <c r="Y11" i="2"/>
  <c r="X7" i="2"/>
  <c r="D7" i="2"/>
  <c r="F7" i="2"/>
  <c r="H7" i="2"/>
  <c r="J7" i="2"/>
  <c r="L7" i="2"/>
  <c r="N7" i="2"/>
  <c r="P7" i="2"/>
  <c r="R7" i="2"/>
  <c r="T7" i="2"/>
  <c r="V7" i="2"/>
  <c r="Z7" i="2"/>
  <c r="W7" i="2"/>
  <c r="C7" i="2"/>
  <c r="E7" i="2"/>
  <c r="G7" i="2"/>
  <c r="I7" i="2"/>
  <c r="K7" i="2"/>
  <c r="M7" i="2"/>
  <c r="O7" i="2"/>
  <c r="Q7" i="2"/>
  <c r="S7" i="2"/>
  <c r="U7" i="2"/>
  <c r="Y7" i="2"/>
  <c r="Z42" i="2"/>
  <c r="Z41" i="2"/>
  <c r="Y41" i="2"/>
  <c r="Y42" i="2"/>
  <c r="Z22" i="2"/>
  <c r="Z21" i="2"/>
  <c r="Y22" i="2"/>
  <c r="Y21" i="2"/>
  <c r="Z26" i="2"/>
  <c r="Y26" i="2"/>
  <c r="AA23" i="2"/>
  <c r="D10" i="3"/>
  <c r="AA27" i="2"/>
  <c r="D11" i="3"/>
  <c r="AA7" i="2"/>
  <c r="D6" i="3"/>
  <c r="AA11" i="2"/>
  <c r="D7" i="3"/>
  <c r="AA19" i="2"/>
  <c r="D9" i="3"/>
  <c r="AA15" i="2"/>
  <c r="D8" i="3"/>
  <c r="AA31" i="2"/>
  <c r="D12" i="3"/>
  <c r="AA35" i="2"/>
  <c r="D13" i="3"/>
  <c r="AA39" i="2"/>
  <c r="D14" i="3"/>
  <c r="AA43" i="2"/>
  <c r="D15" i="3"/>
  <c r="AA47" i="2"/>
  <c r="D16" i="3"/>
  <c r="D18" i="3"/>
  <c r="C10" i="3"/>
  <c r="C11" i="3"/>
  <c r="C6" i="3"/>
  <c r="C7" i="3"/>
  <c r="C9" i="3"/>
  <c r="C8" i="3"/>
  <c r="C12" i="3"/>
  <c r="C13" i="3"/>
  <c r="C14" i="3"/>
  <c r="C15" i="3"/>
  <c r="C16" i="3"/>
  <c r="C18" i="3"/>
  <c r="B6" i="3"/>
  <c r="B8" i="3"/>
  <c r="B9" i="3"/>
  <c r="B10" i="3"/>
  <c r="B11" i="3"/>
  <c r="B12" i="3"/>
  <c r="B13" i="3"/>
  <c r="B14" i="3"/>
  <c r="B15" i="3"/>
  <c r="B16" i="3"/>
  <c r="B7" i="3"/>
  <c r="B18" i="3"/>
  <c r="AA48" i="2"/>
  <c r="Z48" i="2"/>
  <c r="Y48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Z46" i="2"/>
  <c r="Y46" i="2"/>
  <c r="Z45" i="2"/>
  <c r="Y45" i="2"/>
  <c r="AA44" i="2"/>
  <c r="Z44" i="2"/>
  <c r="Y44" i="2"/>
  <c r="AA40" i="2"/>
  <c r="Z40" i="2"/>
  <c r="Y40" i="2"/>
  <c r="AA36" i="2"/>
  <c r="AA32" i="2"/>
  <c r="AA28" i="2"/>
  <c r="AA24" i="2"/>
  <c r="AA20" i="2"/>
  <c r="AA16" i="2"/>
  <c r="AA12" i="2"/>
  <c r="AA8" i="2"/>
  <c r="AA4" i="2"/>
  <c r="Z38" i="2"/>
  <c r="Y38" i="2"/>
  <c r="Z37" i="2"/>
  <c r="Y37" i="2"/>
  <c r="Z36" i="2"/>
  <c r="Y36" i="2"/>
  <c r="Z34" i="2"/>
  <c r="Y34" i="2"/>
  <c r="Z33" i="2"/>
  <c r="Y33" i="2"/>
  <c r="Z32" i="2"/>
  <c r="Y32" i="2"/>
  <c r="Z30" i="2"/>
  <c r="Y30" i="2"/>
  <c r="Z29" i="2"/>
  <c r="Y29" i="2"/>
  <c r="Z28" i="2"/>
  <c r="Y28" i="2"/>
  <c r="Z25" i="2"/>
  <c r="Y25" i="2"/>
  <c r="Z24" i="2"/>
  <c r="Y24" i="2"/>
  <c r="Z20" i="2"/>
  <c r="Y20" i="2"/>
  <c r="Z18" i="2"/>
  <c r="Y18" i="2"/>
  <c r="Z17" i="2"/>
  <c r="Y17" i="2"/>
  <c r="Z16" i="2"/>
  <c r="Y16" i="2"/>
  <c r="Z14" i="2"/>
  <c r="Y14" i="2"/>
  <c r="Z13" i="2"/>
  <c r="Y13" i="2"/>
  <c r="Z12" i="2"/>
  <c r="Y12" i="2"/>
  <c r="Z10" i="2"/>
  <c r="Y10" i="2"/>
  <c r="Z9" i="2"/>
  <c r="Y9" i="2"/>
  <c r="Z8" i="2"/>
  <c r="Y8" i="2"/>
  <c r="Z6" i="2"/>
  <c r="Y6" i="2"/>
  <c r="Z5" i="2"/>
  <c r="Y5" i="2"/>
  <c r="Z4" i="2"/>
  <c r="Y4" i="2"/>
</calcChain>
</file>

<file path=xl/sharedStrings.xml><?xml version="1.0" encoding="utf-8"?>
<sst xmlns="http://schemas.openxmlformats.org/spreadsheetml/2006/main" count="114" uniqueCount="34">
  <si>
    <t>Team</t>
  </si>
  <si>
    <t>A</t>
  </si>
  <si>
    <t>B</t>
  </si>
  <si>
    <t>C</t>
  </si>
  <si>
    <t>Tucson National</t>
  </si>
  <si>
    <t>Gross</t>
  </si>
  <si>
    <t>Net</t>
  </si>
  <si>
    <t>Total</t>
  </si>
  <si>
    <t>El Conquistador</t>
  </si>
  <si>
    <t>The Gallery</t>
  </si>
  <si>
    <t>The Highlands</t>
  </si>
  <si>
    <t>La Paloma</t>
  </si>
  <si>
    <t>Oro Valley</t>
  </si>
  <si>
    <t>Skyline</t>
  </si>
  <si>
    <t>The Views</t>
  </si>
  <si>
    <t>Match Date</t>
  </si>
  <si>
    <t>Location</t>
  </si>
  <si>
    <t>Highlands</t>
  </si>
  <si>
    <t>Max Points</t>
  </si>
  <si>
    <t>Views</t>
  </si>
  <si>
    <t>Saddlebrooke</t>
  </si>
  <si>
    <t>Last Update:</t>
  </si>
  <si>
    <t>MtView/Preserve</t>
  </si>
  <si>
    <t>SaddleBrooke Ranch</t>
  </si>
  <si>
    <t>Tucson Nat</t>
  </si>
  <si>
    <t>El Con</t>
  </si>
  <si>
    <t>MtView/Pres</t>
  </si>
  <si>
    <t>Total Points</t>
  </si>
  <si>
    <t>Overall</t>
  </si>
  <si>
    <t xml:space="preserve">Tucson National </t>
  </si>
  <si>
    <t>Highest Points</t>
  </si>
  <si>
    <t>Saddlebrooke Ranch</t>
  </si>
  <si>
    <t>Catalina Cup 2019-2020</t>
  </si>
  <si>
    <t xml:space="preserve">Saddlebrooke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</si>
</sst>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2" fontId="0" fillId="0" borderId="0"/>
    <xf numFmtId="43" fontId="1" fillId="0" borderId="0" applyFont="0" applyFill="0" applyBorder="0" applyAlignment="0" applyProtection="0"/>
    <xf numFmtId="0" fontId="6" fillId="0" borderId="0" applyFont="0" applyBorder="0" applyAlignment="0" applyProtection="0">
      <alignment horizontal="right"/>
    </xf>
  </cellStyleXfs>
  <cellXfs count="70">
    <xf numFmtId="2" fontId="0" fillId="0" borderId="0" xfId="0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3" fillId="0" borderId="2" xfId="0" applyNumberFormat="1" applyFont="1" applyBorder="1"/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3" fillId="0" borderId="0" xfId="0" applyNumberFormat="1" applyFont="1" applyAlignment="1">
      <alignment horizontal="center"/>
    </xf>
    <xf numFmtId="164" fontId="4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64" fontId="5" fillId="0" borderId="1" xfId="0" applyNumberFormat="1" applyFont="1" applyBorder="1"/>
    <xf numFmtId="164" fontId="5" fillId="0" borderId="0" xfId="0" applyNumberFormat="1" applyFont="1" applyBorder="1"/>
    <xf numFmtId="164" fontId="5" fillId="0" borderId="0" xfId="0" applyNumberFormat="1" applyFont="1" applyAlignment="1">
      <alignment horizontal="center"/>
    </xf>
    <xf numFmtId="164" fontId="3" fillId="2" borderId="4" xfId="0" applyNumberFormat="1" applyFont="1" applyFill="1" applyBorder="1"/>
    <xf numFmtId="164" fontId="3" fillId="2" borderId="3" xfId="0" applyNumberFormat="1" applyFont="1" applyFill="1" applyBorder="1"/>
    <xf numFmtId="164" fontId="3" fillId="2" borderId="2" xfId="0" applyNumberFormat="1" applyFont="1" applyFill="1" applyBorder="1"/>
    <xf numFmtId="164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14" fontId="0" fillId="0" borderId="0" xfId="0" applyNumberFormat="1"/>
    <xf numFmtId="164" fontId="0" fillId="0" borderId="0" xfId="0" applyNumberFormat="1" applyBorder="1" applyAlignment="1">
      <alignment horizontal="left"/>
    </xf>
    <xf numFmtId="164" fontId="3" fillId="0" borderId="0" xfId="0" applyNumberFormat="1" applyFont="1" applyBorder="1"/>
    <xf numFmtId="2" fontId="0" fillId="0" borderId="0" xfId="0" applyBorder="1"/>
    <xf numFmtId="2" fontId="6" fillId="0" borderId="0" xfId="0" applyFont="1"/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/>
    <xf numFmtId="2" fontId="7" fillId="0" borderId="0" xfId="0" applyFont="1" applyBorder="1" applyAlignment="1">
      <alignment horizontal="center"/>
    </xf>
    <xf numFmtId="2" fontId="7" fillId="0" borderId="0" xfId="0" applyFont="1" applyBorder="1"/>
    <xf numFmtId="2" fontId="8" fillId="0" borderId="5" xfId="0" applyFont="1" applyBorder="1" applyAlignment="1">
      <alignment horizontal="center"/>
    </xf>
    <xf numFmtId="164" fontId="7" fillId="0" borderId="6" xfId="0" applyNumberFormat="1" applyFont="1" applyBorder="1"/>
    <xf numFmtId="164" fontId="7" fillId="0" borderId="6" xfId="0" applyNumberFormat="1" applyFont="1" applyBorder="1" applyAlignment="1">
      <alignment horizontal="center"/>
    </xf>
    <xf numFmtId="2" fontId="7" fillId="0" borderId="0" xfId="0" applyFont="1"/>
    <xf numFmtId="2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6" xfId="0" quotePrefix="1" applyNumberFormat="1" applyFont="1" applyBorder="1" applyAlignment="1">
      <alignment horizontal="center"/>
    </xf>
    <xf numFmtId="164" fontId="7" fillId="0" borderId="5" xfId="0" applyNumberFormat="1" applyFont="1" applyBorder="1"/>
    <xf numFmtId="164" fontId="7" fillId="0" borderId="5" xfId="0" applyNumberFormat="1" applyFont="1" applyBorder="1" applyAlignment="1">
      <alignment horizontal="center"/>
    </xf>
    <xf numFmtId="2" fontId="7" fillId="0" borderId="6" xfId="0" applyFont="1" applyBorder="1"/>
    <xf numFmtId="164" fontId="7" fillId="0" borderId="6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/>
    <xf numFmtId="164" fontId="3" fillId="2" borderId="8" xfId="0" applyNumberFormat="1" applyFont="1" applyFill="1" applyBorder="1"/>
    <xf numFmtId="0" fontId="7" fillId="0" borderId="6" xfId="0" applyNumberFormat="1" applyFont="1" applyBorder="1" applyAlignment="1">
      <alignment horizontal="center" vertical="center"/>
    </xf>
    <xf numFmtId="164" fontId="10" fillId="2" borderId="6" xfId="0" applyNumberFormat="1" applyFont="1" applyFill="1" applyBorder="1"/>
    <xf numFmtId="164" fontId="11" fillId="0" borderId="6" xfId="1" applyNumberFormat="1" applyFont="1" applyFill="1" applyBorder="1" applyAlignment="1" applyProtection="1">
      <protection locked="0"/>
    </xf>
    <xf numFmtId="164" fontId="11" fillId="0" borderId="6" xfId="0" applyNumberFormat="1" applyFont="1" applyFill="1" applyBorder="1" applyAlignment="1" applyProtection="1">
      <protection locked="0"/>
    </xf>
    <xf numFmtId="164" fontId="10" fillId="2" borderId="7" xfId="0" applyNumberFormat="1" applyFont="1" applyFill="1" applyBorder="1"/>
    <xf numFmtId="14" fontId="0" fillId="0" borderId="0" xfId="0" applyNumberFormat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shrinkToFit="1"/>
    </xf>
    <xf numFmtId="2" fontId="7" fillId="0" borderId="0" xfId="0" applyFont="1" applyAlignment="1">
      <alignment horizontal="center"/>
    </xf>
    <xf numFmtId="2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</cellXfs>
  <cellStyles count="3">
    <cellStyle name="Comma" xfId="1" builtinId="3"/>
    <cellStyle name="Normal" xfId="0" builtinId="0" customBuiltin="1"/>
    <cellStyle name="Style 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53"/>
  <sheetViews>
    <sheetView tabSelected="1" workbookViewId="0">
      <pane xSplit="2" topLeftCell="C1" activePane="topRight" state="frozen"/>
      <selection pane="topRight" activeCell="A3" sqref="A3"/>
    </sheetView>
  </sheetViews>
  <sheetFormatPr defaultColWidth="8.77734375" defaultRowHeight="13.2" x14ac:dyDescent="0.25"/>
  <cols>
    <col min="1" max="1" width="16.6640625" customWidth="1"/>
    <col min="2" max="2" width="10.109375" bestFit="1" customWidth="1"/>
    <col min="3" max="24" width="5.6640625" customWidth="1"/>
    <col min="27" max="27" width="20" customWidth="1"/>
    <col min="28" max="209" width="9.109375" style="37" customWidth="1"/>
  </cols>
  <sheetData>
    <row r="1" spans="1:209" s="4" customFormat="1" x14ac:dyDescent="0.25">
      <c r="A1" s="1" t="s">
        <v>15</v>
      </c>
      <c r="B1" s="2"/>
      <c r="C1" s="61">
        <v>43789</v>
      </c>
      <c r="D1" s="61"/>
      <c r="E1" s="61">
        <v>43802</v>
      </c>
      <c r="F1" s="61"/>
      <c r="G1" s="61">
        <v>43810</v>
      </c>
      <c r="H1" s="61"/>
      <c r="I1" s="61">
        <v>43836</v>
      </c>
      <c r="J1" s="61"/>
      <c r="K1" s="61">
        <v>43850</v>
      </c>
      <c r="L1" s="61"/>
      <c r="M1" s="61">
        <v>43857</v>
      </c>
      <c r="N1" s="61"/>
      <c r="O1" s="61">
        <v>43878</v>
      </c>
      <c r="P1" s="61"/>
      <c r="Q1" s="61">
        <v>43906</v>
      </c>
      <c r="R1" s="61"/>
      <c r="S1" s="61">
        <v>43913</v>
      </c>
      <c r="T1" s="61"/>
      <c r="U1" s="61">
        <v>43927</v>
      </c>
      <c r="V1" s="61"/>
      <c r="W1" s="61">
        <v>43941</v>
      </c>
      <c r="X1" s="61"/>
      <c r="AA1" s="3"/>
      <c r="AB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</row>
    <row r="2" spans="1:209" s="4" customFormat="1" x14ac:dyDescent="0.25">
      <c r="A2" s="1" t="s">
        <v>16</v>
      </c>
      <c r="B2" s="2"/>
      <c r="C2" s="62" t="s">
        <v>26</v>
      </c>
      <c r="D2" s="63"/>
      <c r="E2" s="63" t="s">
        <v>17</v>
      </c>
      <c r="F2" s="63"/>
      <c r="G2" s="63" t="s">
        <v>9</v>
      </c>
      <c r="H2" s="63"/>
      <c r="I2" s="65" t="s">
        <v>24</v>
      </c>
      <c r="J2" s="63"/>
      <c r="K2" s="64" t="s">
        <v>19</v>
      </c>
      <c r="L2" s="63"/>
      <c r="M2" s="64" t="s">
        <v>12</v>
      </c>
      <c r="N2" s="63"/>
      <c r="O2" s="63" t="s">
        <v>11</v>
      </c>
      <c r="P2" s="63"/>
      <c r="Q2" s="64" t="s">
        <v>13</v>
      </c>
      <c r="R2" s="63"/>
      <c r="S2" s="64" t="s">
        <v>20</v>
      </c>
      <c r="T2" s="63"/>
      <c r="U2" s="66" t="s">
        <v>23</v>
      </c>
      <c r="V2" s="66"/>
      <c r="W2" s="64" t="s">
        <v>25</v>
      </c>
      <c r="X2" s="63"/>
      <c r="AA2" s="3"/>
      <c r="AB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</row>
    <row r="3" spans="1:209" s="5" customFormat="1" x14ac:dyDescent="0.25">
      <c r="A3" s="5" t="s">
        <v>0</v>
      </c>
      <c r="B3" s="6"/>
      <c r="C3" s="5" t="s">
        <v>5</v>
      </c>
      <c r="D3" s="7" t="s">
        <v>6</v>
      </c>
      <c r="E3" s="8" t="s">
        <v>5</v>
      </c>
      <c r="F3" s="7" t="s">
        <v>6</v>
      </c>
      <c r="G3" s="5" t="s">
        <v>5</v>
      </c>
      <c r="H3" s="7" t="s">
        <v>6</v>
      </c>
      <c r="I3" s="5" t="s">
        <v>5</v>
      </c>
      <c r="J3" s="7" t="s">
        <v>6</v>
      </c>
      <c r="K3" s="5" t="s">
        <v>5</v>
      </c>
      <c r="L3" s="7" t="s">
        <v>6</v>
      </c>
      <c r="M3" s="5" t="s">
        <v>5</v>
      </c>
      <c r="N3" s="7" t="s">
        <v>6</v>
      </c>
      <c r="O3" s="5" t="s">
        <v>5</v>
      </c>
      <c r="P3" s="7" t="s">
        <v>6</v>
      </c>
      <c r="Q3" s="5" t="s">
        <v>5</v>
      </c>
      <c r="R3" s="7" t="s">
        <v>6</v>
      </c>
      <c r="S3" s="5" t="s">
        <v>5</v>
      </c>
      <c r="T3" s="7" t="s">
        <v>6</v>
      </c>
      <c r="U3" s="5" t="s">
        <v>5</v>
      </c>
      <c r="V3" s="7" t="s">
        <v>6</v>
      </c>
      <c r="W3" s="5" t="s">
        <v>5</v>
      </c>
      <c r="X3" s="7" t="s">
        <v>6</v>
      </c>
      <c r="Y3" s="9" t="s">
        <v>5</v>
      </c>
      <c r="Z3" s="9" t="s">
        <v>6</v>
      </c>
      <c r="AA3" s="10" t="s">
        <v>0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</row>
    <row r="4" spans="1:209" s="13" customFormat="1" x14ac:dyDescent="0.25">
      <c r="A4" s="11" t="s">
        <v>22</v>
      </c>
      <c r="B4" s="12" t="s">
        <v>1</v>
      </c>
      <c r="D4" s="14"/>
      <c r="E4" s="15">
        <v>8.5</v>
      </c>
      <c r="F4" s="14">
        <v>8.5</v>
      </c>
      <c r="G4" s="16">
        <v>8.5</v>
      </c>
      <c r="H4" s="14">
        <v>10</v>
      </c>
      <c r="I4" s="16">
        <v>10</v>
      </c>
      <c r="J4" s="14">
        <v>10.5</v>
      </c>
      <c r="K4" s="16">
        <v>9.5</v>
      </c>
      <c r="L4" s="14">
        <v>9.5</v>
      </c>
      <c r="M4" s="16">
        <v>8.5</v>
      </c>
      <c r="N4" s="14">
        <v>9.5</v>
      </c>
      <c r="O4" s="16">
        <v>9</v>
      </c>
      <c r="P4" s="14">
        <v>9.5</v>
      </c>
      <c r="Q4" s="16"/>
      <c r="R4" s="14"/>
      <c r="S4" s="16"/>
      <c r="T4" s="14"/>
      <c r="U4" s="16"/>
      <c r="V4" s="14"/>
      <c r="W4" s="16"/>
      <c r="X4" s="14"/>
      <c r="Y4" s="13">
        <f t="shared" ref="Y4:Y22" si="0">SUM(C4,E4,G4,I4,K4,M4,O4,Q4,S4)</f>
        <v>54</v>
      </c>
      <c r="Z4" s="13">
        <f t="shared" ref="Z4:Z38" si="1">SUM(D4,F4,H4,J4,L4,N4,P4,R4,T4)</f>
        <v>57.5</v>
      </c>
      <c r="AA4" s="17" t="str">
        <f>A4</f>
        <v>MtView/Preserve</v>
      </c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</row>
    <row r="5" spans="1:209" s="13" customFormat="1" x14ac:dyDescent="0.25">
      <c r="B5" s="12" t="s">
        <v>2</v>
      </c>
      <c r="D5" s="14"/>
      <c r="E5" s="15">
        <v>13.5</v>
      </c>
      <c r="F5" s="14">
        <v>13.5</v>
      </c>
      <c r="G5" s="16">
        <v>9</v>
      </c>
      <c r="H5" s="14">
        <v>9.5</v>
      </c>
      <c r="I5" s="16">
        <v>8</v>
      </c>
      <c r="J5" s="14">
        <v>8.5</v>
      </c>
      <c r="K5" s="16">
        <v>6.5</v>
      </c>
      <c r="L5" s="14">
        <v>6</v>
      </c>
      <c r="M5" s="16">
        <v>11.5</v>
      </c>
      <c r="N5" s="14">
        <v>11</v>
      </c>
      <c r="O5" s="16">
        <v>8.5</v>
      </c>
      <c r="P5" s="14">
        <v>9</v>
      </c>
      <c r="Q5" s="16"/>
      <c r="R5" s="14"/>
      <c r="S5" s="16"/>
      <c r="T5" s="14"/>
      <c r="U5" s="16"/>
      <c r="V5" s="14"/>
      <c r="W5" s="16"/>
      <c r="X5" s="14"/>
      <c r="Y5" s="13">
        <f t="shared" si="0"/>
        <v>57</v>
      </c>
      <c r="Z5" s="13">
        <f t="shared" si="1"/>
        <v>57.5</v>
      </c>
      <c r="AA5" s="3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</row>
    <row r="6" spans="1:209" s="13" customFormat="1" x14ac:dyDescent="0.25">
      <c r="B6" s="12" t="s">
        <v>3</v>
      </c>
      <c r="D6" s="14"/>
      <c r="E6" s="15">
        <v>6</v>
      </c>
      <c r="F6" s="14">
        <v>5.5</v>
      </c>
      <c r="G6" s="16">
        <v>10</v>
      </c>
      <c r="H6" s="14">
        <v>10</v>
      </c>
      <c r="I6" s="16">
        <v>5</v>
      </c>
      <c r="J6" s="14">
        <v>7</v>
      </c>
      <c r="K6" s="16">
        <v>12.5</v>
      </c>
      <c r="L6" s="14">
        <v>10.5</v>
      </c>
      <c r="M6" s="16">
        <v>14.5</v>
      </c>
      <c r="N6" s="14">
        <v>13</v>
      </c>
      <c r="O6" s="16">
        <v>9.5</v>
      </c>
      <c r="P6" s="14">
        <v>9.5</v>
      </c>
      <c r="Q6" s="16"/>
      <c r="R6" s="14"/>
      <c r="S6" s="16"/>
      <c r="T6" s="14"/>
      <c r="U6" s="16"/>
      <c r="V6" s="14"/>
      <c r="W6" s="16"/>
      <c r="X6" s="14"/>
      <c r="Y6" s="13">
        <f t="shared" si="0"/>
        <v>57.5</v>
      </c>
      <c r="Z6" s="13">
        <f t="shared" si="1"/>
        <v>55.5</v>
      </c>
      <c r="AA6" s="3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</row>
    <row r="7" spans="1:209" s="5" customFormat="1" x14ac:dyDescent="0.25">
      <c r="B7" s="6" t="s">
        <v>7</v>
      </c>
      <c r="C7" s="5">
        <f t="shared" ref="C7:J7" si="2">SUM(C4:C6)</f>
        <v>0</v>
      </c>
      <c r="D7" s="7">
        <f t="shared" si="2"/>
        <v>0</v>
      </c>
      <c r="E7" s="8">
        <f t="shared" si="2"/>
        <v>28</v>
      </c>
      <c r="F7" s="7">
        <f t="shared" si="2"/>
        <v>27.5</v>
      </c>
      <c r="G7" s="8">
        <f t="shared" si="2"/>
        <v>27.5</v>
      </c>
      <c r="H7" s="7">
        <f t="shared" si="2"/>
        <v>29.5</v>
      </c>
      <c r="I7" s="8">
        <f t="shared" si="2"/>
        <v>23</v>
      </c>
      <c r="J7" s="7">
        <f t="shared" si="2"/>
        <v>26</v>
      </c>
      <c r="K7" s="8">
        <f t="shared" ref="K7:P7" si="3">SUM(K4:K6)</f>
        <v>28.5</v>
      </c>
      <c r="L7" s="7">
        <f t="shared" si="3"/>
        <v>26</v>
      </c>
      <c r="M7" s="5">
        <f t="shared" si="3"/>
        <v>34.5</v>
      </c>
      <c r="N7" s="7">
        <f t="shared" si="3"/>
        <v>33.5</v>
      </c>
      <c r="O7" s="5">
        <f t="shared" si="3"/>
        <v>27</v>
      </c>
      <c r="P7" s="7">
        <f t="shared" si="3"/>
        <v>28</v>
      </c>
      <c r="Q7" s="5">
        <f t="shared" ref="Q7:X7" si="4">SUM(Q4:Q6)</f>
        <v>0</v>
      </c>
      <c r="R7" s="7">
        <f t="shared" si="4"/>
        <v>0</v>
      </c>
      <c r="S7" s="5">
        <f t="shared" si="4"/>
        <v>0</v>
      </c>
      <c r="T7" s="7">
        <f t="shared" si="4"/>
        <v>0</v>
      </c>
      <c r="U7" s="5">
        <f t="shared" si="4"/>
        <v>0</v>
      </c>
      <c r="V7" s="7">
        <f t="shared" si="4"/>
        <v>0</v>
      </c>
      <c r="W7" s="5">
        <f t="shared" si="4"/>
        <v>0</v>
      </c>
      <c r="X7" s="7">
        <f t="shared" si="4"/>
        <v>0</v>
      </c>
      <c r="Y7" s="18">
        <f>SUM(C7,E7,G7,I7,K7,M7,O7,Q7,S7,U7,W7)</f>
        <v>168.5</v>
      </c>
      <c r="Z7" s="18">
        <f>SUM(D7,F7,H7,J7,L7,N7,P7,R7,T7,V7,X7)</f>
        <v>170.5</v>
      </c>
      <c r="AA7" s="19">
        <f>SUM(Y7,Z7)</f>
        <v>339</v>
      </c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</row>
    <row r="8" spans="1:209" s="13" customFormat="1" ht="12" customHeight="1" x14ac:dyDescent="0.25">
      <c r="A8" s="11" t="s">
        <v>10</v>
      </c>
      <c r="B8" s="12" t="s">
        <v>1</v>
      </c>
      <c r="C8" s="13">
        <v>5</v>
      </c>
      <c r="D8" s="14">
        <v>5.5</v>
      </c>
      <c r="E8" s="15"/>
      <c r="F8" s="14"/>
      <c r="G8" s="16">
        <v>8</v>
      </c>
      <c r="H8" s="14">
        <v>11.5</v>
      </c>
      <c r="I8" s="16">
        <v>5.5</v>
      </c>
      <c r="J8" s="14">
        <v>6</v>
      </c>
      <c r="K8" s="16">
        <v>6.5</v>
      </c>
      <c r="L8" s="14">
        <v>8</v>
      </c>
      <c r="M8" s="16">
        <v>10</v>
      </c>
      <c r="N8" s="14">
        <v>10</v>
      </c>
      <c r="O8" s="16">
        <v>6.5</v>
      </c>
      <c r="P8" s="14">
        <v>7</v>
      </c>
      <c r="Q8" s="16"/>
      <c r="R8" s="14"/>
      <c r="S8" s="16"/>
      <c r="T8" s="14"/>
      <c r="U8" s="16"/>
      <c r="V8" s="14"/>
      <c r="W8" s="16"/>
      <c r="X8" s="14"/>
      <c r="Y8" s="13">
        <f t="shared" si="0"/>
        <v>41.5</v>
      </c>
      <c r="Z8" s="13">
        <f t="shared" si="1"/>
        <v>48</v>
      </c>
      <c r="AA8" s="17" t="str">
        <f>A8</f>
        <v>The Highlands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</row>
    <row r="9" spans="1:209" s="13" customFormat="1" x14ac:dyDescent="0.25">
      <c r="B9" s="12" t="s">
        <v>2</v>
      </c>
      <c r="C9" s="13">
        <v>8</v>
      </c>
      <c r="D9" s="14">
        <v>8</v>
      </c>
      <c r="E9" s="15"/>
      <c r="F9" s="14"/>
      <c r="G9" s="16">
        <v>11.5</v>
      </c>
      <c r="H9" s="14">
        <v>11</v>
      </c>
      <c r="I9" s="16">
        <v>12.5</v>
      </c>
      <c r="J9" s="14">
        <v>11.5</v>
      </c>
      <c r="K9" s="16">
        <v>9</v>
      </c>
      <c r="L9" s="14">
        <v>9</v>
      </c>
      <c r="M9" s="16">
        <v>7.5</v>
      </c>
      <c r="N9" s="14">
        <v>8</v>
      </c>
      <c r="O9" s="16">
        <v>12.5</v>
      </c>
      <c r="P9" s="14">
        <v>12.5</v>
      </c>
      <c r="Q9" s="16"/>
      <c r="R9" s="14"/>
      <c r="S9" s="16"/>
      <c r="T9" s="14"/>
      <c r="U9" s="16"/>
      <c r="V9" s="14"/>
      <c r="W9" s="16"/>
      <c r="X9" s="14"/>
      <c r="Y9" s="13">
        <f t="shared" si="0"/>
        <v>61</v>
      </c>
      <c r="Z9" s="13">
        <f t="shared" si="1"/>
        <v>60</v>
      </c>
      <c r="AA9" s="3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</row>
    <row r="10" spans="1:209" s="13" customFormat="1" x14ac:dyDescent="0.25">
      <c r="B10" s="12" t="s">
        <v>3</v>
      </c>
      <c r="C10" s="13">
        <v>11</v>
      </c>
      <c r="D10" s="14">
        <v>11</v>
      </c>
      <c r="E10" s="15"/>
      <c r="F10" s="14"/>
      <c r="G10" s="16">
        <v>14</v>
      </c>
      <c r="H10" s="14">
        <v>12.5</v>
      </c>
      <c r="I10" s="16">
        <v>9</v>
      </c>
      <c r="J10" s="14">
        <v>8.5</v>
      </c>
      <c r="K10" s="16">
        <v>8</v>
      </c>
      <c r="L10" s="14">
        <v>8</v>
      </c>
      <c r="M10" s="16">
        <v>7</v>
      </c>
      <c r="N10" s="14">
        <v>8</v>
      </c>
      <c r="O10" s="16">
        <v>5</v>
      </c>
      <c r="P10" s="14">
        <v>6.5</v>
      </c>
      <c r="Q10" s="16"/>
      <c r="R10" s="14"/>
      <c r="S10" s="16"/>
      <c r="T10" s="14"/>
      <c r="U10" s="16"/>
      <c r="V10" s="14"/>
      <c r="W10" s="16"/>
      <c r="X10" s="14"/>
      <c r="Y10" s="13">
        <f t="shared" si="0"/>
        <v>54</v>
      </c>
      <c r="Z10" s="13">
        <f t="shared" si="1"/>
        <v>54.5</v>
      </c>
      <c r="AA10" s="3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</row>
    <row r="11" spans="1:209" s="5" customFormat="1" x14ac:dyDescent="0.25">
      <c r="B11" s="6" t="s">
        <v>7</v>
      </c>
      <c r="C11" s="5">
        <f t="shared" ref="C11:J11" si="5">SUM(C8:C10)</f>
        <v>24</v>
      </c>
      <c r="D11" s="7">
        <f t="shared" si="5"/>
        <v>24.5</v>
      </c>
      <c r="E11" s="8">
        <f t="shared" si="5"/>
        <v>0</v>
      </c>
      <c r="F11" s="7">
        <f t="shared" si="5"/>
        <v>0</v>
      </c>
      <c r="G11" s="55">
        <f t="shared" si="5"/>
        <v>33.5</v>
      </c>
      <c r="H11" s="54">
        <f t="shared" si="5"/>
        <v>35</v>
      </c>
      <c r="I11" s="8">
        <f t="shared" si="5"/>
        <v>27</v>
      </c>
      <c r="J11" s="7">
        <f t="shared" si="5"/>
        <v>26</v>
      </c>
      <c r="K11" s="8">
        <f t="shared" ref="K11:P11" si="6">SUM(K8:K10)</f>
        <v>23.5</v>
      </c>
      <c r="L11" s="7">
        <f t="shared" si="6"/>
        <v>25</v>
      </c>
      <c r="M11" s="5">
        <f t="shared" si="6"/>
        <v>24.5</v>
      </c>
      <c r="N11" s="7">
        <f t="shared" si="6"/>
        <v>26</v>
      </c>
      <c r="O11" s="5">
        <f t="shared" si="6"/>
        <v>24</v>
      </c>
      <c r="P11" s="7">
        <f t="shared" si="6"/>
        <v>26</v>
      </c>
      <c r="Q11" s="5">
        <f t="shared" ref="Q11:X11" si="7">SUM(Q8:Q10)</f>
        <v>0</v>
      </c>
      <c r="R11" s="7">
        <f t="shared" si="7"/>
        <v>0</v>
      </c>
      <c r="S11" s="5">
        <f t="shared" si="7"/>
        <v>0</v>
      </c>
      <c r="T11" s="7">
        <f t="shared" si="7"/>
        <v>0</v>
      </c>
      <c r="U11" s="5">
        <f t="shared" si="7"/>
        <v>0</v>
      </c>
      <c r="V11" s="7">
        <f t="shared" si="7"/>
        <v>0</v>
      </c>
      <c r="W11" s="5">
        <f t="shared" si="7"/>
        <v>0</v>
      </c>
      <c r="X11" s="7">
        <f t="shared" si="7"/>
        <v>0</v>
      </c>
      <c r="Y11" s="18">
        <f>SUM(C11,E11,G11,I11,K11,M11,O11,Q11,S11,U11,W11)</f>
        <v>156.5</v>
      </c>
      <c r="Z11" s="18">
        <f>SUM(D11,F11,H11,J11,L11,N11,P11,R11,T11,V11,X11)</f>
        <v>162.5</v>
      </c>
      <c r="AA11" s="19">
        <f>SUM(Y11,Z11)</f>
        <v>319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</row>
    <row r="12" spans="1:209" s="13" customFormat="1" ht="12" customHeight="1" x14ac:dyDescent="0.25">
      <c r="A12" s="11" t="s">
        <v>9</v>
      </c>
      <c r="B12" s="12" t="s">
        <v>1</v>
      </c>
      <c r="C12" s="13">
        <v>13</v>
      </c>
      <c r="D12" s="14">
        <v>12.5</v>
      </c>
      <c r="E12" s="15">
        <v>9</v>
      </c>
      <c r="F12" s="14">
        <v>8</v>
      </c>
      <c r="G12" s="57"/>
      <c r="H12" s="57"/>
      <c r="I12" s="58">
        <v>7.5</v>
      </c>
      <c r="J12" s="59">
        <v>7</v>
      </c>
      <c r="K12" s="16">
        <v>12.5</v>
      </c>
      <c r="L12" s="14">
        <v>10.5</v>
      </c>
      <c r="M12" s="16">
        <v>10.5</v>
      </c>
      <c r="N12" s="14">
        <v>9.5</v>
      </c>
      <c r="O12" s="16">
        <v>12</v>
      </c>
      <c r="P12" s="14">
        <v>11</v>
      </c>
      <c r="Q12" s="16"/>
      <c r="R12" s="14"/>
      <c r="S12" s="16"/>
      <c r="T12" s="14"/>
      <c r="U12" s="16"/>
      <c r="V12" s="14"/>
      <c r="W12" s="16"/>
      <c r="X12" s="14"/>
      <c r="Y12" s="13">
        <f t="shared" si="0"/>
        <v>64.5</v>
      </c>
      <c r="Z12" s="13">
        <f t="shared" si="1"/>
        <v>58.5</v>
      </c>
      <c r="AA12" s="17" t="str">
        <f>A12</f>
        <v>The Gallery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</row>
    <row r="13" spans="1:209" s="13" customFormat="1" ht="12" customHeight="1" x14ac:dyDescent="0.25">
      <c r="B13" s="12" t="s">
        <v>2</v>
      </c>
      <c r="C13" s="13">
        <v>10</v>
      </c>
      <c r="D13" s="14">
        <v>10</v>
      </c>
      <c r="E13" s="15">
        <v>11.5</v>
      </c>
      <c r="F13" s="14">
        <v>11.5</v>
      </c>
      <c r="G13" s="57"/>
      <c r="H13" s="57"/>
      <c r="I13" s="59">
        <v>8.5</v>
      </c>
      <c r="J13" s="59">
        <v>7.5</v>
      </c>
      <c r="K13" s="16">
        <v>9</v>
      </c>
      <c r="L13" s="14">
        <v>7</v>
      </c>
      <c r="M13" s="16">
        <v>5</v>
      </c>
      <c r="N13" s="14">
        <v>5</v>
      </c>
      <c r="O13" s="16">
        <v>11.5</v>
      </c>
      <c r="P13" s="14">
        <v>11</v>
      </c>
      <c r="Q13" s="16"/>
      <c r="R13" s="14"/>
      <c r="S13" s="16"/>
      <c r="T13" s="14"/>
      <c r="U13" s="16"/>
      <c r="V13" s="14"/>
      <c r="W13" s="16"/>
      <c r="X13" s="14"/>
      <c r="Y13" s="13">
        <f t="shared" si="0"/>
        <v>55.5</v>
      </c>
      <c r="Z13" s="13">
        <f t="shared" si="1"/>
        <v>52</v>
      </c>
      <c r="AA13" s="3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</row>
    <row r="14" spans="1:209" s="13" customFormat="1" ht="12" customHeight="1" x14ac:dyDescent="0.25">
      <c r="B14" s="12" t="s">
        <v>3</v>
      </c>
      <c r="C14" s="13">
        <v>7</v>
      </c>
      <c r="D14" s="14">
        <v>7</v>
      </c>
      <c r="E14" s="15">
        <v>11</v>
      </c>
      <c r="F14" s="14">
        <v>11.5</v>
      </c>
      <c r="G14" s="60"/>
      <c r="H14" s="60"/>
      <c r="I14" s="59">
        <v>11</v>
      </c>
      <c r="J14" s="59">
        <v>11.5</v>
      </c>
      <c r="K14" s="16">
        <v>10.5</v>
      </c>
      <c r="L14" s="14">
        <v>10</v>
      </c>
      <c r="M14" s="16">
        <v>9</v>
      </c>
      <c r="N14" s="14">
        <v>10</v>
      </c>
      <c r="O14" s="16">
        <v>6</v>
      </c>
      <c r="P14" s="14">
        <v>7</v>
      </c>
      <c r="Q14" s="16"/>
      <c r="R14" s="14"/>
      <c r="S14" s="16"/>
      <c r="T14" s="14"/>
      <c r="U14" s="16"/>
      <c r="V14" s="14"/>
      <c r="W14" s="16"/>
      <c r="X14" s="14"/>
      <c r="Y14" s="13">
        <f t="shared" si="0"/>
        <v>54.5</v>
      </c>
      <c r="Z14" s="13">
        <f t="shared" si="1"/>
        <v>57</v>
      </c>
      <c r="AA14" s="3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</row>
    <row r="15" spans="1:209" s="5" customFormat="1" x14ac:dyDescent="0.25">
      <c r="B15" s="6" t="s">
        <v>7</v>
      </c>
      <c r="C15" s="5">
        <f t="shared" ref="C15:J15" si="8">SUM(C12:C14)</f>
        <v>30</v>
      </c>
      <c r="D15" s="7">
        <f t="shared" si="8"/>
        <v>29.5</v>
      </c>
      <c r="E15" s="8">
        <f t="shared" si="8"/>
        <v>31.5</v>
      </c>
      <c r="F15" s="7">
        <f t="shared" si="8"/>
        <v>31</v>
      </c>
      <c r="G15" s="26">
        <f t="shared" si="8"/>
        <v>0</v>
      </c>
      <c r="H15" s="27">
        <f t="shared" si="8"/>
        <v>0</v>
      </c>
      <c r="I15" s="8">
        <f t="shared" si="8"/>
        <v>27</v>
      </c>
      <c r="J15" s="7">
        <f t="shared" si="8"/>
        <v>26</v>
      </c>
      <c r="K15" s="8">
        <f t="shared" ref="K15:P15" si="9">SUM(K12:K14)</f>
        <v>32</v>
      </c>
      <c r="L15" s="7">
        <f t="shared" si="9"/>
        <v>27.5</v>
      </c>
      <c r="M15" s="5">
        <f t="shared" si="9"/>
        <v>24.5</v>
      </c>
      <c r="N15" s="7">
        <f t="shared" si="9"/>
        <v>24.5</v>
      </c>
      <c r="O15" s="5">
        <f t="shared" si="9"/>
        <v>29.5</v>
      </c>
      <c r="P15" s="7">
        <f t="shared" si="9"/>
        <v>29</v>
      </c>
      <c r="Q15" s="5">
        <f t="shared" ref="Q15:X15" si="10">SUM(Q12:Q14)</f>
        <v>0</v>
      </c>
      <c r="R15" s="7">
        <f t="shared" si="10"/>
        <v>0</v>
      </c>
      <c r="S15" s="5">
        <f t="shared" si="10"/>
        <v>0</v>
      </c>
      <c r="T15" s="7">
        <f t="shared" si="10"/>
        <v>0</v>
      </c>
      <c r="U15" s="5">
        <f t="shared" si="10"/>
        <v>0</v>
      </c>
      <c r="V15" s="7">
        <f t="shared" si="10"/>
        <v>0</v>
      </c>
      <c r="W15" s="5">
        <f t="shared" si="10"/>
        <v>0</v>
      </c>
      <c r="X15" s="7">
        <f t="shared" si="10"/>
        <v>0</v>
      </c>
      <c r="Y15" s="18">
        <f>SUM(C15,E15,G15,I15,K15,M15,O15,Q15,S15,U15,W15)</f>
        <v>174.5</v>
      </c>
      <c r="Z15" s="18">
        <f>SUM(D15,F15,H15,J15,L15,N15,P15,R15,T15,V15,X15)</f>
        <v>167.5</v>
      </c>
      <c r="AA15" s="19">
        <f>SUM(Y15,Z15)</f>
        <v>342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</row>
    <row r="16" spans="1:209" s="13" customFormat="1" x14ac:dyDescent="0.25">
      <c r="A16" s="11" t="s">
        <v>4</v>
      </c>
      <c r="B16" s="12" t="s">
        <v>1</v>
      </c>
      <c r="C16" s="13">
        <v>11</v>
      </c>
      <c r="D16" s="14">
        <v>9</v>
      </c>
      <c r="E16" s="15">
        <v>9.5</v>
      </c>
      <c r="F16" s="14">
        <v>6.5</v>
      </c>
      <c r="G16" s="16">
        <v>10</v>
      </c>
      <c r="H16" s="14">
        <v>6.5</v>
      </c>
      <c r="I16" s="16"/>
      <c r="J16" s="14"/>
      <c r="K16" s="16">
        <v>11.5</v>
      </c>
      <c r="L16" s="14">
        <v>9</v>
      </c>
      <c r="M16" s="16">
        <v>10</v>
      </c>
      <c r="N16" s="14">
        <v>8</v>
      </c>
      <c r="O16" s="16">
        <v>15</v>
      </c>
      <c r="P16" s="14">
        <v>10.5</v>
      </c>
      <c r="Q16" s="16"/>
      <c r="R16" s="14"/>
      <c r="S16" s="16"/>
      <c r="T16" s="14"/>
      <c r="U16" s="16"/>
      <c r="V16" s="14"/>
      <c r="W16" s="16"/>
      <c r="X16" s="14"/>
      <c r="Y16" s="13">
        <f t="shared" si="0"/>
        <v>67</v>
      </c>
      <c r="Z16" s="13">
        <f t="shared" si="1"/>
        <v>49.5</v>
      </c>
      <c r="AA16" s="17" t="str">
        <f>A16</f>
        <v>Tucson National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</row>
    <row r="17" spans="1:209" s="13" customFormat="1" x14ac:dyDescent="0.25">
      <c r="B17" s="12" t="s">
        <v>2</v>
      </c>
      <c r="C17" s="13">
        <v>8.5</v>
      </c>
      <c r="D17" s="14">
        <v>7</v>
      </c>
      <c r="E17" s="15">
        <v>11</v>
      </c>
      <c r="F17" s="14">
        <v>12</v>
      </c>
      <c r="G17" s="16">
        <v>6.5</v>
      </c>
      <c r="H17" s="14">
        <v>7</v>
      </c>
      <c r="I17" s="16"/>
      <c r="J17" s="14"/>
      <c r="K17" s="16">
        <v>8.5</v>
      </c>
      <c r="L17" s="14">
        <v>6.5</v>
      </c>
      <c r="M17" s="16">
        <v>14.5</v>
      </c>
      <c r="N17" s="14">
        <v>13</v>
      </c>
      <c r="O17" s="16">
        <v>11</v>
      </c>
      <c r="P17" s="14">
        <v>9.5</v>
      </c>
      <c r="Q17" s="16"/>
      <c r="R17" s="14"/>
      <c r="S17" s="16"/>
      <c r="T17" s="14"/>
      <c r="U17" s="16"/>
      <c r="V17" s="14"/>
      <c r="W17" s="16"/>
      <c r="X17" s="14"/>
      <c r="Y17" s="13">
        <f t="shared" si="0"/>
        <v>60</v>
      </c>
      <c r="Z17" s="13">
        <f t="shared" si="1"/>
        <v>55</v>
      </c>
      <c r="AA17" s="3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</row>
    <row r="18" spans="1:209" s="13" customFormat="1" x14ac:dyDescent="0.25">
      <c r="B18" s="12" t="s">
        <v>3</v>
      </c>
      <c r="C18" s="13">
        <v>10.5</v>
      </c>
      <c r="D18" s="14">
        <v>10.5</v>
      </c>
      <c r="E18" s="15">
        <v>10</v>
      </c>
      <c r="F18" s="14">
        <v>11.5</v>
      </c>
      <c r="G18" s="16">
        <v>4</v>
      </c>
      <c r="H18" s="14">
        <v>5.5</v>
      </c>
      <c r="I18" s="16"/>
      <c r="J18" s="14"/>
      <c r="K18" s="16">
        <v>10.5</v>
      </c>
      <c r="L18" s="14">
        <v>8.5</v>
      </c>
      <c r="M18" s="16">
        <v>11</v>
      </c>
      <c r="N18" s="14">
        <v>11</v>
      </c>
      <c r="O18" s="16">
        <v>11</v>
      </c>
      <c r="P18" s="14">
        <v>9</v>
      </c>
      <c r="Q18" s="16"/>
      <c r="R18" s="14"/>
      <c r="S18" s="16"/>
      <c r="T18" s="14"/>
      <c r="U18" s="16"/>
      <c r="V18" s="14"/>
      <c r="W18" s="16"/>
      <c r="X18" s="14"/>
      <c r="Y18" s="13">
        <f t="shared" si="0"/>
        <v>57</v>
      </c>
      <c r="Z18" s="13">
        <f t="shared" si="1"/>
        <v>56</v>
      </c>
      <c r="AA18" s="3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</row>
    <row r="19" spans="1:209" s="5" customFormat="1" x14ac:dyDescent="0.25">
      <c r="B19" s="6" t="s">
        <v>7</v>
      </c>
      <c r="C19" s="5">
        <f t="shared" ref="C19:J19" si="11">SUM(C16:C18)</f>
        <v>30</v>
      </c>
      <c r="D19" s="7">
        <f t="shared" si="11"/>
        <v>26.5</v>
      </c>
      <c r="E19" s="8">
        <f t="shared" si="11"/>
        <v>30.5</v>
      </c>
      <c r="F19" s="7">
        <f t="shared" si="11"/>
        <v>30</v>
      </c>
      <c r="G19" s="8">
        <f t="shared" si="11"/>
        <v>20.5</v>
      </c>
      <c r="H19" s="7">
        <f t="shared" si="11"/>
        <v>19</v>
      </c>
      <c r="I19" s="8">
        <f t="shared" si="11"/>
        <v>0</v>
      </c>
      <c r="J19" s="7">
        <f t="shared" si="11"/>
        <v>0</v>
      </c>
      <c r="K19" s="8">
        <f t="shared" ref="K19:P19" si="12">SUM(K16:K18)</f>
        <v>30.5</v>
      </c>
      <c r="L19" s="7">
        <f t="shared" si="12"/>
        <v>24</v>
      </c>
      <c r="M19" s="5">
        <f t="shared" si="12"/>
        <v>35.5</v>
      </c>
      <c r="N19" s="7">
        <f t="shared" si="12"/>
        <v>32</v>
      </c>
      <c r="O19" s="5">
        <f t="shared" si="12"/>
        <v>37</v>
      </c>
      <c r="P19" s="7">
        <f t="shared" si="12"/>
        <v>29</v>
      </c>
      <c r="Q19" s="5">
        <f t="shared" ref="Q19:X19" si="13">SUM(Q16:Q18)</f>
        <v>0</v>
      </c>
      <c r="R19" s="7">
        <f t="shared" si="13"/>
        <v>0</v>
      </c>
      <c r="S19" s="5">
        <f t="shared" si="13"/>
        <v>0</v>
      </c>
      <c r="T19" s="7">
        <f t="shared" si="13"/>
        <v>0</v>
      </c>
      <c r="U19" s="5">
        <f t="shared" si="13"/>
        <v>0</v>
      </c>
      <c r="V19" s="7">
        <f t="shared" si="13"/>
        <v>0</v>
      </c>
      <c r="W19" s="5">
        <f t="shared" si="13"/>
        <v>0</v>
      </c>
      <c r="X19" s="7">
        <f t="shared" si="13"/>
        <v>0</v>
      </c>
      <c r="Y19" s="18">
        <f>SUM(C19,E19,G19,I19,K19,M19,O19,Q19,S19,U19,W19)</f>
        <v>184</v>
      </c>
      <c r="Z19" s="18">
        <f>SUM(D19,F19,H19,J19,L19,N19,P19,R19,T19,V19,X19)</f>
        <v>160.5</v>
      </c>
      <c r="AA19" s="30">
        <f>SUM(Y19,Z19)</f>
        <v>344.5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</row>
    <row r="20" spans="1:209" s="13" customFormat="1" x14ac:dyDescent="0.25">
      <c r="A20" s="11" t="s">
        <v>14</v>
      </c>
      <c r="B20" s="12" t="s">
        <v>1</v>
      </c>
      <c r="C20" s="13">
        <v>7</v>
      </c>
      <c r="D20" s="14">
        <v>9</v>
      </c>
      <c r="E20" s="15">
        <v>7</v>
      </c>
      <c r="F20" s="14">
        <v>7</v>
      </c>
      <c r="G20" s="16">
        <v>10</v>
      </c>
      <c r="H20" s="14">
        <v>10</v>
      </c>
      <c r="I20" s="16">
        <v>13.5</v>
      </c>
      <c r="J20" s="14">
        <v>12.5</v>
      </c>
      <c r="K20" s="16"/>
      <c r="L20" s="14"/>
      <c r="M20" s="16">
        <v>8</v>
      </c>
      <c r="N20" s="14">
        <v>8</v>
      </c>
      <c r="O20" s="16">
        <v>6</v>
      </c>
      <c r="P20" s="14">
        <v>7</v>
      </c>
      <c r="Q20" s="16"/>
      <c r="R20" s="14"/>
      <c r="S20" s="16"/>
      <c r="T20" s="14"/>
      <c r="U20" s="16"/>
      <c r="V20" s="14"/>
      <c r="W20" s="16"/>
      <c r="X20" s="14"/>
      <c r="Y20" s="13">
        <f t="shared" si="0"/>
        <v>51.5</v>
      </c>
      <c r="Z20" s="13">
        <f t="shared" si="1"/>
        <v>53.5</v>
      </c>
      <c r="AA20" s="17" t="str">
        <f>A20</f>
        <v>The Views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</row>
    <row r="21" spans="1:209" s="13" customFormat="1" x14ac:dyDescent="0.25">
      <c r="B21" s="12" t="s">
        <v>2</v>
      </c>
      <c r="C21" s="13">
        <v>9.5</v>
      </c>
      <c r="D21" s="14">
        <v>11</v>
      </c>
      <c r="E21" s="15">
        <v>9.5</v>
      </c>
      <c r="F21" s="14">
        <v>9.5</v>
      </c>
      <c r="G21" s="16">
        <v>12</v>
      </c>
      <c r="H21" s="14">
        <v>10.5</v>
      </c>
      <c r="I21" s="16">
        <v>12</v>
      </c>
      <c r="J21" s="14">
        <v>10</v>
      </c>
      <c r="K21" s="16"/>
      <c r="L21" s="14"/>
      <c r="M21" s="16">
        <v>10.5</v>
      </c>
      <c r="N21" s="14">
        <v>10</v>
      </c>
      <c r="O21" s="16">
        <v>6.5</v>
      </c>
      <c r="P21" s="14">
        <v>7</v>
      </c>
      <c r="Q21" s="16"/>
      <c r="R21" s="14"/>
      <c r="U21" s="16"/>
      <c r="V21" s="14"/>
      <c r="W21" s="16"/>
      <c r="X21" s="14"/>
      <c r="Y21" s="13">
        <f t="shared" si="0"/>
        <v>60</v>
      </c>
      <c r="Z21" s="13">
        <f t="shared" si="1"/>
        <v>58</v>
      </c>
      <c r="AA21" s="3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</row>
    <row r="22" spans="1:209" s="13" customFormat="1" x14ac:dyDescent="0.25">
      <c r="B22" s="12" t="s">
        <v>3</v>
      </c>
      <c r="C22" s="13">
        <v>7.5</v>
      </c>
      <c r="D22" s="14">
        <v>7.5</v>
      </c>
      <c r="E22" s="15">
        <v>10</v>
      </c>
      <c r="F22" s="14">
        <v>9.5</v>
      </c>
      <c r="G22" s="16">
        <v>8.5</v>
      </c>
      <c r="H22" s="14">
        <v>8.5</v>
      </c>
      <c r="I22" s="16">
        <v>14</v>
      </c>
      <c r="J22" s="14">
        <v>9.5</v>
      </c>
      <c r="K22" s="16"/>
      <c r="L22" s="14"/>
      <c r="M22" s="16">
        <v>11</v>
      </c>
      <c r="N22" s="14">
        <v>10</v>
      </c>
      <c r="O22" s="16">
        <v>12</v>
      </c>
      <c r="P22" s="14">
        <v>11</v>
      </c>
      <c r="Q22" s="16"/>
      <c r="R22" s="14"/>
      <c r="S22" s="16"/>
      <c r="T22" s="14"/>
      <c r="U22" s="16"/>
      <c r="V22" s="14"/>
      <c r="W22" s="16"/>
      <c r="X22" s="14"/>
      <c r="Y22" s="13">
        <f t="shared" si="0"/>
        <v>63</v>
      </c>
      <c r="Z22" s="13">
        <f t="shared" si="1"/>
        <v>56</v>
      </c>
      <c r="AA22" s="3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</row>
    <row r="23" spans="1:209" s="5" customFormat="1" x14ac:dyDescent="0.25">
      <c r="B23" s="6" t="s">
        <v>7</v>
      </c>
      <c r="C23" s="5">
        <f t="shared" ref="C23:J23" si="14">SUM(C20:C22)</f>
        <v>24</v>
      </c>
      <c r="D23" s="7">
        <f t="shared" si="14"/>
        <v>27.5</v>
      </c>
      <c r="E23" s="8">
        <f t="shared" si="14"/>
        <v>26.5</v>
      </c>
      <c r="F23" s="7">
        <f t="shared" si="14"/>
        <v>26</v>
      </c>
      <c r="G23" s="8">
        <f t="shared" si="14"/>
        <v>30.5</v>
      </c>
      <c r="H23" s="7">
        <f t="shared" si="14"/>
        <v>29</v>
      </c>
      <c r="I23" s="8">
        <f t="shared" si="14"/>
        <v>39.5</v>
      </c>
      <c r="J23" s="7">
        <f t="shared" si="14"/>
        <v>32</v>
      </c>
      <c r="K23" s="8">
        <f t="shared" ref="K23:P23" si="15">SUM(K20:K22)</f>
        <v>0</v>
      </c>
      <c r="L23" s="7">
        <f t="shared" si="15"/>
        <v>0</v>
      </c>
      <c r="M23" s="5">
        <f t="shared" si="15"/>
        <v>29.5</v>
      </c>
      <c r="N23" s="7">
        <f t="shared" si="15"/>
        <v>28</v>
      </c>
      <c r="O23" s="5">
        <f t="shared" si="15"/>
        <v>24.5</v>
      </c>
      <c r="P23" s="7">
        <f t="shared" si="15"/>
        <v>25</v>
      </c>
      <c r="Q23" s="5">
        <f t="shared" ref="Q23:X23" si="16">SUM(Q20:Q22)</f>
        <v>0</v>
      </c>
      <c r="R23" s="7">
        <f t="shared" si="16"/>
        <v>0</v>
      </c>
      <c r="S23" s="5">
        <f>SUM(S20:S22)</f>
        <v>0</v>
      </c>
      <c r="T23" s="7">
        <f>SUM(T20:T22)</f>
        <v>0</v>
      </c>
      <c r="U23" s="5">
        <f t="shared" si="16"/>
        <v>0</v>
      </c>
      <c r="V23" s="7">
        <f t="shared" si="16"/>
        <v>0</v>
      </c>
      <c r="W23" s="5">
        <f t="shared" si="16"/>
        <v>0</v>
      </c>
      <c r="X23" s="7">
        <f t="shared" si="16"/>
        <v>0</v>
      </c>
      <c r="Y23" s="18">
        <f>SUM(C23,E23,G23,I23,K23,M23,O23,Q23,S23,U23,W23)</f>
        <v>174.5</v>
      </c>
      <c r="Z23" s="18">
        <f>SUM(D23,F23,H23,J23,L23,N23,P23,R23,T23,V23,X23)</f>
        <v>167.5</v>
      </c>
      <c r="AA23" s="19">
        <f>SUM(Y23,Z23)</f>
        <v>342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</row>
    <row r="24" spans="1:209" s="13" customFormat="1" x14ac:dyDescent="0.25">
      <c r="A24" s="11" t="s">
        <v>12</v>
      </c>
      <c r="B24" s="12" t="s">
        <v>1</v>
      </c>
      <c r="C24" s="13">
        <v>8.5</v>
      </c>
      <c r="D24" s="14">
        <v>7.5</v>
      </c>
      <c r="E24" s="15">
        <v>11</v>
      </c>
      <c r="F24" s="14">
        <v>11</v>
      </c>
      <c r="G24" s="13">
        <v>12</v>
      </c>
      <c r="H24" s="13">
        <v>9.5</v>
      </c>
      <c r="I24" s="16">
        <v>10.5</v>
      </c>
      <c r="J24" s="14">
        <v>11</v>
      </c>
      <c r="K24" s="16">
        <v>9</v>
      </c>
      <c r="L24" s="14">
        <v>10.5</v>
      </c>
      <c r="M24" s="16"/>
      <c r="N24" s="14"/>
      <c r="O24" s="16">
        <v>9</v>
      </c>
      <c r="P24" s="14">
        <v>8.5</v>
      </c>
      <c r="Q24" s="16"/>
      <c r="R24" s="14"/>
      <c r="S24" s="16"/>
      <c r="T24" s="14"/>
      <c r="U24" s="16"/>
      <c r="V24" s="14"/>
      <c r="W24" s="16"/>
      <c r="X24" s="14"/>
      <c r="Y24" s="13">
        <f>SUM(C24,E24,G26,I24,K24,M24,O24,Q24,S24)</f>
        <v>56.5</v>
      </c>
      <c r="Z24" s="13">
        <f>SUM(D24,F24,H26,J24,L24,N24,P24,R24,T24)</f>
        <v>57.5</v>
      </c>
      <c r="AA24" s="17" t="str">
        <f>A24</f>
        <v>Oro Valley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</row>
    <row r="25" spans="1:209" s="13" customFormat="1" x14ac:dyDescent="0.25">
      <c r="B25" s="12" t="s">
        <v>2</v>
      </c>
      <c r="C25" s="13">
        <v>11</v>
      </c>
      <c r="D25" s="14">
        <v>11</v>
      </c>
      <c r="E25" s="15">
        <v>8.5</v>
      </c>
      <c r="F25" s="14">
        <v>8.5</v>
      </c>
      <c r="G25" s="16">
        <v>8</v>
      </c>
      <c r="H25" s="14">
        <v>8.5</v>
      </c>
      <c r="I25" s="16">
        <v>9.5</v>
      </c>
      <c r="J25" s="14">
        <v>10.5</v>
      </c>
      <c r="K25" s="16">
        <v>7.5</v>
      </c>
      <c r="L25" s="14">
        <v>8.5</v>
      </c>
      <c r="M25" s="16"/>
      <c r="N25" s="14"/>
      <c r="O25" s="16">
        <v>9.5</v>
      </c>
      <c r="P25" s="14">
        <v>9</v>
      </c>
      <c r="Q25" s="16"/>
      <c r="R25" s="14"/>
      <c r="S25" s="16"/>
      <c r="T25" s="14"/>
      <c r="U25" s="16"/>
      <c r="V25" s="14"/>
      <c r="W25" s="16"/>
      <c r="X25" s="14"/>
      <c r="Y25" s="13">
        <f t="shared" ref="Y25:Y38" si="17">SUM(C25,E25,G25,I25,K25,M25,O25,Q25,S25)</f>
        <v>54</v>
      </c>
      <c r="Z25" s="13">
        <f t="shared" si="1"/>
        <v>56</v>
      </c>
      <c r="AA25" s="3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</row>
    <row r="26" spans="1:209" s="13" customFormat="1" x14ac:dyDescent="0.25">
      <c r="B26" s="12" t="s">
        <v>3</v>
      </c>
      <c r="C26" s="13">
        <v>10.5</v>
      </c>
      <c r="D26" s="14">
        <v>10.5</v>
      </c>
      <c r="E26" s="15">
        <v>8</v>
      </c>
      <c r="F26" s="14">
        <v>8.5</v>
      </c>
      <c r="G26" s="16">
        <v>8.5</v>
      </c>
      <c r="H26" s="14">
        <v>9</v>
      </c>
      <c r="I26" s="16">
        <v>7</v>
      </c>
      <c r="J26" s="14">
        <v>6.5</v>
      </c>
      <c r="K26" s="16">
        <v>7</v>
      </c>
      <c r="L26" s="14">
        <v>7.5</v>
      </c>
      <c r="M26" s="16"/>
      <c r="N26" s="14"/>
      <c r="O26" s="16">
        <v>8.5</v>
      </c>
      <c r="P26" s="14">
        <v>8.5</v>
      </c>
      <c r="Q26" s="16"/>
      <c r="R26" s="14"/>
      <c r="S26" s="16"/>
      <c r="T26" s="14"/>
      <c r="U26" s="16"/>
      <c r="V26" s="14"/>
      <c r="W26" s="16"/>
      <c r="X26" s="14"/>
      <c r="Y26" s="13">
        <f t="shared" si="17"/>
        <v>49.5</v>
      </c>
      <c r="Z26" s="13">
        <f>SUM(D26,F26,H26,J26,L26,N26,P26,R26,T26)</f>
        <v>50.5</v>
      </c>
      <c r="AA26" s="3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</row>
    <row r="27" spans="1:209" s="5" customFormat="1" x14ac:dyDescent="0.25">
      <c r="B27" s="6" t="s">
        <v>7</v>
      </c>
      <c r="C27" s="5">
        <f t="shared" ref="C27:J27" si="18">SUM(C24:C26)</f>
        <v>30</v>
      </c>
      <c r="D27" s="7">
        <f t="shared" si="18"/>
        <v>29</v>
      </c>
      <c r="E27" s="8">
        <f t="shared" si="18"/>
        <v>27.5</v>
      </c>
      <c r="F27" s="7">
        <f t="shared" si="18"/>
        <v>28</v>
      </c>
      <c r="G27" s="7">
        <f t="shared" si="18"/>
        <v>28.5</v>
      </c>
      <c r="H27" s="7">
        <f t="shared" si="18"/>
        <v>27</v>
      </c>
      <c r="I27" s="8">
        <f t="shared" si="18"/>
        <v>27</v>
      </c>
      <c r="J27" s="7">
        <f t="shared" si="18"/>
        <v>28</v>
      </c>
      <c r="K27" s="8">
        <f t="shared" ref="K27:P27" si="19">SUM(K24:K26)</f>
        <v>23.5</v>
      </c>
      <c r="L27" s="7">
        <f t="shared" si="19"/>
        <v>26.5</v>
      </c>
      <c r="M27" s="5">
        <f t="shared" si="19"/>
        <v>0</v>
      </c>
      <c r="N27" s="7">
        <f t="shared" si="19"/>
        <v>0</v>
      </c>
      <c r="O27" s="5">
        <f t="shared" si="19"/>
        <v>27</v>
      </c>
      <c r="P27" s="7">
        <f t="shared" si="19"/>
        <v>26</v>
      </c>
      <c r="Q27" s="5">
        <f t="shared" ref="Q27:X27" si="20">SUM(Q24:Q26)</f>
        <v>0</v>
      </c>
      <c r="R27" s="7">
        <f t="shared" si="20"/>
        <v>0</v>
      </c>
      <c r="S27" s="5">
        <f t="shared" si="20"/>
        <v>0</v>
      </c>
      <c r="T27" s="7">
        <f t="shared" si="20"/>
        <v>0</v>
      </c>
      <c r="U27" s="5">
        <f t="shared" si="20"/>
        <v>0</v>
      </c>
      <c r="V27" s="7">
        <f t="shared" si="20"/>
        <v>0</v>
      </c>
      <c r="W27" s="5">
        <f t="shared" si="20"/>
        <v>0</v>
      </c>
      <c r="X27" s="7">
        <f t="shared" si="20"/>
        <v>0</v>
      </c>
      <c r="Y27" s="18">
        <f>SUM(C27,E27,G27,I27,K27,M27,O27,Q27,S27,U27,W27)</f>
        <v>163.5</v>
      </c>
      <c r="Z27" s="18">
        <f>SUM(D27,F27,H27,J27,L27,N27,P27,R27,T27,V27,X27)</f>
        <v>164.5</v>
      </c>
      <c r="AA27" s="19">
        <f>SUM(Y27,Z27)</f>
        <v>328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</row>
    <row r="28" spans="1:209" s="13" customFormat="1" x14ac:dyDescent="0.25">
      <c r="A28" s="11" t="s">
        <v>11</v>
      </c>
      <c r="B28" s="12" t="s">
        <v>1</v>
      </c>
      <c r="C28" s="13">
        <v>9.5</v>
      </c>
      <c r="D28" s="14">
        <v>10.5</v>
      </c>
      <c r="E28" s="15">
        <v>13</v>
      </c>
      <c r="F28" s="14">
        <v>11</v>
      </c>
      <c r="G28" s="16">
        <v>10</v>
      </c>
      <c r="H28" s="14">
        <v>9.5</v>
      </c>
      <c r="I28" s="16">
        <v>4.5</v>
      </c>
      <c r="J28" s="14">
        <v>5.5</v>
      </c>
      <c r="K28" s="16">
        <v>6.5</v>
      </c>
      <c r="L28" s="14">
        <v>9</v>
      </c>
      <c r="M28" s="16">
        <v>9.5</v>
      </c>
      <c r="N28" s="14">
        <v>8.5</v>
      </c>
      <c r="O28" s="16"/>
      <c r="P28" s="14"/>
      <c r="Q28" s="16"/>
      <c r="R28" s="14"/>
      <c r="S28" s="16"/>
      <c r="T28" s="14"/>
      <c r="U28" s="16"/>
      <c r="V28" s="14"/>
      <c r="W28" s="16"/>
      <c r="X28" s="14"/>
      <c r="Y28" s="13">
        <f t="shared" si="17"/>
        <v>53</v>
      </c>
      <c r="Z28" s="13">
        <f>SUM(D28,F28,H28,J28,L28,N28,P28,R28,T28)</f>
        <v>54</v>
      </c>
      <c r="AA28" s="17" t="str">
        <f>A28</f>
        <v>La Paloma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</row>
    <row r="29" spans="1:209" s="13" customFormat="1" x14ac:dyDescent="0.25">
      <c r="B29" s="12" t="s">
        <v>2</v>
      </c>
      <c r="C29" s="13">
        <v>7</v>
      </c>
      <c r="D29" s="14">
        <v>7</v>
      </c>
      <c r="E29" s="15">
        <v>10</v>
      </c>
      <c r="F29" s="14">
        <v>11.5</v>
      </c>
      <c r="G29" s="16">
        <v>12</v>
      </c>
      <c r="H29" s="14">
        <v>12.5</v>
      </c>
      <c r="I29" s="16">
        <v>6</v>
      </c>
      <c r="J29" s="14">
        <v>8</v>
      </c>
      <c r="K29" s="16">
        <v>9.5</v>
      </c>
      <c r="L29" s="14">
        <v>11.5</v>
      </c>
      <c r="M29" s="16">
        <v>6.5</v>
      </c>
      <c r="N29" s="14">
        <v>7</v>
      </c>
      <c r="O29" s="16"/>
      <c r="P29" s="14"/>
      <c r="Q29" s="16"/>
      <c r="R29" s="14"/>
      <c r="S29" s="16"/>
      <c r="T29" s="14"/>
      <c r="U29" s="16"/>
      <c r="V29" s="14"/>
      <c r="W29" s="16"/>
      <c r="X29" s="14"/>
      <c r="Y29" s="13">
        <f t="shared" si="17"/>
        <v>51</v>
      </c>
      <c r="Z29" s="13">
        <f>SUM(D29,F29,H29,J29,L29,N29,P29,R29,T29)</f>
        <v>57.5</v>
      </c>
      <c r="AA29" s="3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</row>
    <row r="30" spans="1:209" s="13" customFormat="1" x14ac:dyDescent="0.25">
      <c r="B30" s="12" t="s">
        <v>3</v>
      </c>
      <c r="C30" s="13">
        <v>7.5</v>
      </c>
      <c r="D30" s="14">
        <v>7.5</v>
      </c>
      <c r="E30" s="15">
        <v>6</v>
      </c>
      <c r="F30" s="14">
        <v>8</v>
      </c>
      <c r="G30" s="16">
        <v>6.5</v>
      </c>
      <c r="H30" s="14">
        <v>6.5</v>
      </c>
      <c r="I30" s="16">
        <v>4</v>
      </c>
      <c r="J30" s="14">
        <v>8.5</v>
      </c>
      <c r="K30" s="16">
        <v>7.5</v>
      </c>
      <c r="L30" s="14">
        <v>9.5</v>
      </c>
      <c r="M30" s="16">
        <v>3.5</v>
      </c>
      <c r="N30" s="14">
        <v>5</v>
      </c>
      <c r="O30" s="16"/>
      <c r="P30" s="14"/>
      <c r="Q30" s="16"/>
      <c r="R30" s="14"/>
      <c r="S30" s="16"/>
      <c r="T30" s="14"/>
      <c r="U30" s="16"/>
      <c r="V30" s="14"/>
      <c r="W30" s="16"/>
      <c r="X30" s="14"/>
      <c r="Y30" s="13">
        <f t="shared" si="17"/>
        <v>35</v>
      </c>
      <c r="Z30" s="13">
        <f>SUM(D30,F30,H30,J30,L30,N30,P30,R30,T30)</f>
        <v>45</v>
      </c>
      <c r="AA30" s="3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</row>
    <row r="31" spans="1:209" s="5" customFormat="1" x14ac:dyDescent="0.25">
      <c r="B31" s="6" t="s">
        <v>7</v>
      </c>
      <c r="C31" s="5">
        <f t="shared" ref="C31:J31" si="21">SUM(C28:C30)</f>
        <v>24</v>
      </c>
      <c r="D31" s="7">
        <f t="shared" si="21"/>
        <v>25</v>
      </c>
      <c r="E31" s="8">
        <f t="shared" si="21"/>
        <v>29</v>
      </c>
      <c r="F31" s="7">
        <f t="shared" si="21"/>
        <v>30.5</v>
      </c>
      <c r="G31" s="8">
        <f t="shared" si="21"/>
        <v>28.5</v>
      </c>
      <c r="H31" s="7">
        <f t="shared" si="21"/>
        <v>28.5</v>
      </c>
      <c r="I31" s="26">
        <f t="shared" si="21"/>
        <v>14.5</v>
      </c>
      <c r="J31" s="27">
        <f t="shared" si="21"/>
        <v>22</v>
      </c>
      <c r="K31" s="26">
        <f t="shared" ref="K31:P31" si="22">SUM(K28:K30)</f>
        <v>23.5</v>
      </c>
      <c r="L31" s="27">
        <f t="shared" si="22"/>
        <v>30</v>
      </c>
      <c r="M31" s="28">
        <f t="shared" si="22"/>
        <v>19.5</v>
      </c>
      <c r="N31" s="27">
        <f t="shared" si="22"/>
        <v>20.5</v>
      </c>
      <c r="O31" s="28">
        <f t="shared" si="22"/>
        <v>0</v>
      </c>
      <c r="P31" s="27">
        <f t="shared" si="22"/>
        <v>0</v>
      </c>
      <c r="Q31" s="28">
        <f t="shared" ref="Q31:X31" si="23">SUM(Q28:Q30)</f>
        <v>0</v>
      </c>
      <c r="R31" s="27">
        <f t="shared" si="23"/>
        <v>0</v>
      </c>
      <c r="S31" s="5">
        <f t="shared" si="23"/>
        <v>0</v>
      </c>
      <c r="T31" s="7">
        <f t="shared" si="23"/>
        <v>0</v>
      </c>
      <c r="U31" s="5">
        <f t="shared" si="23"/>
        <v>0</v>
      </c>
      <c r="V31" s="7">
        <f t="shared" si="23"/>
        <v>0</v>
      </c>
      <c r="W31" s="5">
        <f t="shared" si="23"/>
        <v>0</v>
      </c>
      <c r="X31" s="7">
        <f t="shared" si="23"/>
        <v>0</v>
      </c>
      <c r="Y31" s="18">
        <f>SUM(C31,E31,G31,I31,K31,M31,O31,Q31,S31,U31,W31)</f>
        <v>139</v>
      </c>
      <c r="Z31" s="18">
        <f>SUM(D31,F31,H31,J31,L31,N31,P31,R31,T31,V31,X31)</f>
        <v>156.5</v>
      </c>
      <c r="AA31" s="30">
        <f>SUM(Y31,Z31)</f>
        <v>295.5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</row>
    <row r="32" spans="1:209" s="13" customFormat="1" x14ac:dyDescent="0.25">
      <c r="A32" s="11" t="s">
        <v>13</v>
      </c>
      <c r="B32" s="12" t="s">
        <v>1</v>
      </c>
      <c r="C32" s="13">
        <v>8</v>
      </c>
      <c r="D32" s="14">
        <v>9.5</v>
      </c>
      <c r="E32" s="15">
        <v>5</v>
      </c>
      <c r="F32" s="14">
        <v>7</v>
      </c>
      <c r="G32" s="16">
        <v>6</v>
      </c>
      <c r="H32" s="14">
        <v>8.5</v>
      </c>
      <c r="I32" s="16">
        <v>5</v>
      </c>
      <c r="J32" s="14">
        <v>7.5</v>
      </c>
      <c r="K32" s="16">
        <v>8.5</v>
      </c>
      <c r="L32" s="14">
        <v>8.5</v>
      </c>
      <c r="M32" s="16">
        <v>9</v>
      </c>
      <c r="N32" s="14">
        <v>9</v>
      </c>
      <c r="O32" s="16">
        <v>11.5</v>
      </c>
      <c r="P32" s="14">
        <v>11</v>
      </c>
      <c r="Q32" s="16"/>
      <c r="R32" s="14"/>
      <c r="S32" s="16"/>
      <c r="T32" s="14"/>
      <c r="U32" s="16"/>
      <c r="V32" s="14"/>
      <c r="W32" s="16"/>
      <c r="X32" s="14"/>
      <c r="Y32" s="13">
        <f t="shared" si="17"/>
        <v>53</v>
      </c>
      <c r="Z32" s="13">
        <f t="shared" si="1"/>
        <v>61</v>
      </c>
      <c r="AA32" s="17" t="str">
        <f>A32</f>
        <v>Skyline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</row>
    <row r="33" spans="1:209" s="13" customFormat="1" x14ac:dyDescent="0.25">
      <c r="B33" s="12" t="s">
        <v>2</v>
      </c>
      <c r="C33" s="13">
        <v>11.5</v>
      </c>
      <c r="D33" s="14">
        <v>11</v>
      </c>
      <c r="E33" s="15">
        <v>8</v>
      </c>
      <c r="F33" s="14">
        <v>6.5</v>
      </c>
      <c r="G33" s="16">
        <v>10</v>
      </c>
      <c r="H33" s="14">
        <v>9.5</v>
      </c>
      <c r="I33" s="16">
        <v>12</v>
      </c>
      <c r="J33" s="14">
        <v>12</v>
      </c>
      <c r="K33" s="16">
        <v>11.5</v>
      </c>
      <c r="L33" s="14">
        <v>12</v>
      </c>
      <c r="M33" s="16">
        <v>13</v>
      </c>
      <c r="N33" s="14">
        <v>10</v>
      </c>
      <c r="O33" s="16">
        <v>5.5</v>
      </c>
      <c r="P33" s="14">
        <v>5.5</v>
      </c>
      <c r="Q33" s="16"/>
      <c r="R33" s="14"/>
      <c r="S33" s="16"/>
      <c r="T33" s="14"/>
      <c r="U33" s="16"/>
      <c r="V33" s="14"/>
      <c r="W33" s="16"/>
      <c r="X33" s="14"/>
      <c r="Y33" s="13">
        <f t="shared" si="17"/>
        <v>71.5</v>
      </c>
      <c r="Z33" s="13">
        <f t="shared" si="1"/>
        <v>66.5</v>
      </c>
      <c r="AA33" s="3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s="13" customFormat="1" x14ac:dyDescent="0.25">
      <c r="B34" s="12" t="s">
        <v>3</v>
      </c>
      <c r="C34" s="13">
        <v>9.5</v>
      </c>
      <c r="D34" s="14">
        <v>9</v>
      </c>
      <c r="E34" s="15">
        <v>12</v>
      </c>
      <c r="F34" s="14">
        <v>10</v>
      </c>
      <c r="G34" s="16">
        <v>9.5</v>
      </c>
      <c r="H34" s="14">
        <v>9</v>
      </c>
      <c r="I34" s="16">
        <v>11</v>
      </c>
      <c r="J34" s="14">
        <v>11</v>
      </c>
      <c r="K34" s="16">
        <v>5.5</v>
      </c>
      <c r="L34" s="14">
        <v>7.5</v>
      </c>
      <c r="M34" s="16">
        <v>13.5</v>
      </c>
      <c r="N34" s="14">
        <v>11</v>
      </c>
      <c r="O34" s="16">
        <v>13</v>
      </c>
      <c r="P34" s="14">
        <v>11.5</v>
      </c>
      <c r="Q34" s="16"/>
      <c r="R34" s="14"/>
      <c r="S34" s="16"/>
      <c r="T34" s="14"/>
      <c r="U34" s="16"/>
      <c r="V34" s="14"/>
      <c r="W34" s="16"/>
      <c r="X34" s="14"/>
      <c r="Y34" s="13">
        <f t="shared" si="17"/>
        <v>74</v>
      </c>
      <c r="Z34" s="13">
        <f t="shared" si="1"/>
        <v>69</v>
      </c>
      <c r="AA34" s="3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s="5" customFormat="1" x14ac:dyDescent="0.25">
      <c r="B35" s="6" t="s">
        <v>7</v>
      </c>
      <c r="C35" s="5">
        <f t="shared" ref="C35:J35" si="24">SUM(C32:C34)</f>
        <v>29</v>
      </c>
      <c r="D35" s="7">
        <f t="shared" si="24"/>
        <v>29.5</v>
      </c>
      <c r="E35" s="8">
        <f t="shared" si="24"/>
        <v>25</v>
      </c>
      <c r="F35" s="7">
        <f t="shared" si="24"/>
        <v>23.5</v>
      </c>
      <c r="G35" s="8">
        <f t="shared" si="24"/>
        <v>25.5</v>
      </c>
      <c r="H35" s="7">
        <f t="shared" si="24"/>
        <v>27</v>
      </c>
      <c r="I35" s="8">
        <f t="shared" si="24"/>
        <v>28</v>
      </c>
      <c r="J35" s="7">
        <f t="shared" si="24"/>
        <v>30.5</v>
      </c>
      <c r="K35" s="8">
        <f t="shared" ref="K35:P35" si="25">SUM(K32:K34)</f>
        <v>25.5</v>
      </c>
      <c r="L35" s="7">
        <f t="shared" si="25"/>
        <v>28</v>
      </c>
      <c r="M35" s="5">
        <f t="shared" si="25"/>
        <v>35.5</v>
      </c>
      <c r="N35" s="7">
        <f t="shared" si="25"/>
        <v>30</v>
      </c>
      <c r="O35" s="5">
        <f t="shared" si="25"/>
        <v>30</v>
      </c>
      <c r="P35" s="7">
        <f t="shared" si="25"/>
        <v>28</v>
      </c>
      <c r="Q35" s="5">
        <f t="shared" ref="Q35:X35" si="26">SUM(Q32:Q34)</f>
        <v>0</v>
      </c>
      <c r="R35" s="7">
        <f t="shared" si="26"/>
        <v>0</v>
      </c>
      <c r="S35" s="5">
        <f t="shared" si="26"/>
        <v>0</v>
      </c>
      <c r="T35" s="7">
        <f t="shared" si="26"/>
        <v>0</v>
      </c>
      <c r="U35" s="5">
        <f t="shared" si="26"/>
        <v>0</v>
      </c>
      <c r="V35" s="7">
        <f t="shared" si="26"/>
        <v>0</v>
      </c>
      <c r="W35" s="5">
        <f t="shared" si="26"/>
        <v>0</v>
      </c>
      <c r="X35" s="7">
        <f t="shared" si="26"/>
        <v>0</v>
      </c>
      <c r="Y35" s="18">
        <f>SUM(C35,E35,G35,I35,K35,M35,O35,Q35,S35,U35,W35)</f>
        <v>198.5</v>
      </c>
      <c r="Z35" s="18">
        <f>SUM(D35,F35,H35,J35,L35,N35,P35,R35,T35,V35,X35)</f>
        <v>196.5</v>
      </c>
      <c r="AA35" s="30">
        <f>SUM(Y35,Z35)</f>
        <v>395</v>
      </c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</row>
    <row r="36" spans="1:209" s="13" customFormat="1" x14ac:dyDescent="0.25">
      <c r="A36" s="11" t="s">
        <v>20</v>
      </c>
      <c r="B36" s="12" t="s">
        <v>1</v>
      </c>
      <c r="C36" s="13">
        <v>10</v>
      </c>
      <c r="D36" s="14">
        <v>8.5</v>
      </c>
      <c r="E36" s="15">
        <v>8.5</v>
      </c>
      <c r="F36" s="14">
        <v>11.5</v>
      </c>
      <c r="G36" s="16">
        <v>8</v>
      </c>
      <c r="H36" s="14">
        <v>8.5</v>
      </c>
      <c r="I36" s="16">
        <v>8</v>
      </c>
      <c r="J36" s="14">
        <v>7.5</v>
      </c>
      <c r="K36" s="16">
        <v>9</v>
      </c>
      <c r="L36" s="14">
        <v>7.5</v>
      </c>
      <c r="M36" s="16">
        <v>7.5</v>
      </c>
      <c r="N36" s="14">
        <v>8.5</v>
      </c>
      <c r="O36" s="16">
        <v>11.5</v>
      </c>
      <c r="P36" s="14">
        <v>11</v>
      </c>
      <c r="Q36" s="16"/>
      <c r="R36" s="14"/>
      <c r="S36" s="16"/>
      <c r="T36" s="14"/>
      <c r="U36" s="16"/>
      <c r="V36" s="14"/>
      <c r="W36" s="16"/>
      <c r="X36" s="14"/>
      <c r="Y36" s="13">
        <f t="shared" si="17"/>
        <v>62.5</v>
      </c>
      <c r="Z36" s="13">
        <f t="shared" si="1"/>
        <v>63</v>
      </c>
      <c r="AA36" s="17" t="str">
        <f>A36</f>
        <v>Saddlebrooke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s="13" customFormat="1" x14ac:dyDescent="0.25">
      <c r="B37" s="12" t="s">
        <v>2</v>
      </c>
      <c r="C37" s="13">
        <v>6.5</v>
      </c>
      <c r="D37" s="14">
        <v>7</v>
      </c>
      <c r="E37" s="15">
        <v>7</v>
      </c>
      <c r="F37" s="14">
        <v>6</v>
      </c>
      <c r="G37" s="16">
        <v>6</v>
      </c>
      <c r="H37" s="14">
        <v>5.5</v>
      </c>
      <c r="I37" s="16">
        <v>10</v>
      </c>
      <c r="J37" s="14">
        <v>9.5</v>
      </c>
      <c r="K37" s="16">
        <v>10.5</v>
      </c>
      <c r="L37" s="14">
        <v>9.5</v>
      </c>
      <c r="M37" s="16">
        <v>13</v>
      </c>
      <c r="N37" s="14">
        <v>13</v>
      </c>
      <c r="O37" s="16">
        <v>12</v>
      </c>
      <c r="P37" s="14">
        <v>12</v>
      </c>
      <c r="Q37" s="16"/>
      <c r="R37" s="14"/>
      <c r="S37" s="16"/>
      <c r="T37" s="14"/>
      <c r="U37" s="16"/>
      <c r="V37" s="14"/>
      <c r="W37" s="16"/>
      <c r="X37" s="14"/>
      <c r="Y37" s="13">
        <f t="shared" si="17"/>
        <v>65</v>
      </c>
      <c r="Z37" s="13">
        <f t="shared" si="1"/>
        <v>62.5</v>
      </c>
      <c r="AA37" s="3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s="13" customFormat="1" x14ac:dyDescent="0.25">
      <c r="B38" s="12" t="s">
        <v>3</v>
      </c>
      <c r="C38" s="13">
        <v>8.5</v>
      </c>
      <c r="D38" s="14">
        <v>9</v>
      </c>
      <c r="E38" s="15">
        <v>8</v>
      </c>
      <c r="F38" s="14">
        <v>6.5</v>
      </c>
      <c r="G38" s="16">
        <v>11.5</v>
      </c>
      <c r="H38" s="14">
        <v>11.5</v>
      </c>
      <c r="I38" s="16">
        <v>13</v>
      </c>
      <c r="J38" s="14">
        <v>11</v>
      </c>
      <c r="K38" s="16">
        <v>11</v>
      </c>
      <c r="L38" s="14">
        <v>10.5</v>
      </c>
      <c r="M38" s="16">
        <v>9</v>
      </c>
      <c r="N38" s="14">
        <v>8</v>
      </c>
      <c r="O38" s="16">
        <v>7.5</v>
      </c>
      <c r="P38" s="14">
        <v>7.5</v>
      </c>
      <c r="Q38" s="16"/>
      <c r="R38" s="14"/>
      <c r="S38" s="16"/>
      <c r="T38" s="14"/>
      <c r="U38" s="16"/>
      <c r="V38" s="14"/>
      <c r="W38" s="16"/>
      <c r="X38" s="14"/>
      <c r="Y38" s="13">
        <f t="shared" si="17"/>
        <v>68.5</v>
      </c>
      <c r="Z38" s="13">
        <f t="shared" si="1"/>
        <v>64</v>
      </c>
      <c r="AA38" s="3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s="5" customFormat="1" x14ac:dyDescent="0.25">
      <c r="B39" s="6" t="s">
        <v>7</v>
      </c>
      <c r="C39" s="5">
        <f t="shared" ref="C39:J39" si="27">SUM(C36:C38)</f>
        <v>25</v>
      </c>
      <c r="D39" s="7">
        <f t="shared" si="27"/>
        <v>24.5</v>
      </c>
      <c r="E39" s="8">
        <f t="shared" si="27"/>
        <v>23.5</v>
      </c>
      <c r="F39" s="7">
        <f t="shared" si="27"/>
        <v>24</v>
      </c>
      <c r="G39" s="8">
        <f t="shared" si="27"/>
        <v>25.5</v>
      </c>
      <c r="H39" s="7">
        <f t="shared" si="27"/>
        <v>25.5</v>
      </c>
      <c r="I39" s="26">
        <f t="shared" si="27"/>
        <v>31</v>
      </c>
      <c r="J39" s="27">
        <f t="shared" si="27"/>
        <v>28</v>
      </c>
      <c r="K39" s="26">
        <f t="shared" ref="K39:P39" si="28">SUM(K36:K38)</f>
        <v>30.5</v>
      </c>
      <c r="L39" s="27">
        <f t="shared" si="28"/>
        <v>27.5</v>
      </c>
      <c r="M39" s="28">
        <f t="shared" si="28"/>
        <v>29.5</v>
      </c>
      <c r="N39" s="27">
        <f t="shared" si="28"/>
        <v>29.5</v>
      </c>
      <c r="O39" s="28">
        <f t="shared" si="28"/>
        <v>31</v>
      </c>
      <c r="P39" s="27">
        <f t="shared" si="28"/>
        <v>30.5</v>
      </c>
      <c r="Q39" s="28">
        <f t="shared" ref="Q39:X39" si="29">SUM(Q36:Q38)</f>
        <v>0</v>
      </c>
      <c r="R39" s="27">
        <f t="shared" si="29"/>
        <v>0</v>
      </c>
      <c r="S39" s="5">
        <f t="shared" si="29"/>
        <v>0</v>
      </c>
      <c r="T39" s="7">
        <f t="shared" si="29"/>
        <v>0</v>
      </c>
      <c r="U39" s="5">
        <f t="shared" si="29"/>
        <v>0</v>
      </c>
      <c r="V39" s="7">
        <f t="shared" si="29"/>
        <v>0</v>
      </c>
      <c r="W39" s="5">
        <f t="shared" si="29"/>
        <v>0</v>
      </c>
      <c r="X39" s="7">
        <f t="shared" si="29"/>
        <v>0</v>
      </c>
      <c r="Y39" s="18">
        <f>SUM(C39,E39,G39,I39,K39,M39,O39,Q39,S39,U39,W39)</f>
        <v>196</v>
      </c>
      <c r="Z39" s="18">
        <f>SUM(D39,F39,H39,J39,L39,N39,P39,R39,T39,V39,X39)</f>
        <v>189.5</v>
      </c>
      <c r="AA39" s="29">
        <f>SUM(Y39,Z39)</f>
        <v>385.5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</row>
    <row r="40" spans="1:209" s="13" customFormat="1" x14ac:dyDescent="0.25">
      <c r="A40" s="11" t="s">
        <v>23</v>
      </c>
      <c r="B40" s="12" t="s">
        <v>1</v>
      </c>
      <c r="C40" s="13">
        <v>11.5</v>
      </c>
      <c r="D40" s="14">
        <v>8.5</v>
      </c>
      <c r="E40" s="15">
        <v>9</v>
      </c>
      <c r="F40" s="14">
        <v>10</v>
      </c>
      <c r="G40" s="16">
        <v>9.5</v>
      </c>
      <c r="H40" s="14">
        <v>8</v>
      </c>
      <c r="I40" s="16">
        <v>13</v>
      </c>
      <c r="J40" s="14">
        <v>10.5</v>
      </c>
      <c r="K40" s="16">
        <v>11.5</v>
      </c>
      <c r="L40" s="14">
        <v>10</v>
      </c>
      <c r="M40" s="16">
        <v>8</v>
      </c>
      <c r="N40" s="14">
        <v>10</v>
      </c>
      <c r="O40" s="16">
        <v>6.5</v>
      </c>
      <c r="P40" s="14">
        <v>7</v>
      </c>
      <c r="Q40" s="16"/>
      <c r="R40" s="14"/>
      <c r="S40" s="16"/>
      <c r="T40" s="14"/>
      <c r="U40" s="16"/>
      <c r="V40" s="14"/>
      <c r="W40" s="16"/>
      <c r="X40" s="14"/>
      <c r="Y40" s="13">
        <f t="shared" ref="Y40:Y46" si="30">SUM(C40,E40,G40,I40,K40,M40,O40,Q40,S40)</f>
        <v>69</v>
      </c>
      <c r="Z40" s="13">
        <f t="shared" ref="Z40:Z46" si="31">SUM(D40,F40,H40,J40,L40,N40,P40,R40,T40)</f>
        <v>64</v>
      </c>
      <c r="AA40" s="17" t="str">
        <f>A40</f>
        <v>SaddleBrooke Ranch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s="13" customFormat="1" x14ac:dyDescent="0.25">
      <c r="B41" s="12" t="s">
        <v>2</v>
      </c>
      <c r="C41" s="13">
        <v>8</v>
      </c>
      <c r="D41" s="14">
        <v>7</v>
      </c>
      <c r="E41" s="15">
        <v>6.5</v>
      </c>
      <c r="F41" s="14">
        <v>6.5</v>
      </c>
      <c r="G41" s="16">
        <v>9</v>
      </c>
      <c r="H41" s="14">
        <v>8.5</v>
      </c>
      <c r="I41" s="16">
        <v>6</v>
      </c>
      <c r="J41" s="14">
        <v>6</v>
      </c>
      <c r="K41" s="16">
        <v>9</v>
      </c>
      <c r="L41" s="14">
        <v>9</v>
      </c>
      <c r="M41" s="16">
        <v>3.5</v>
      </c>
      <c r="N41" s="14">
        <v>5</v>
      </c>
      <c r="O41" s="16">
        <v>6</v>
      </c>
      <c r="P41" s="14">
        <v>6</v>
      </c>
      <c r="Q41" s="16"/>
      <c r="R41" s="14"/>
      <c r="U41" s="16"/>
      <c r="V41" s="14"/>
      <c r="W41" s="16"/>
      <c r="X41" s="14"/>
      <c r="Y41" s="13">
        <f>SUM(C41,E41,G41,I41,K41,M41,O41,Q41,S41)</f>
        <v>48</v>
      </c>
      <c r="Z41" s="13">
        <f>SUM(D41,F41,H41,J41,L41,N41,P41,R41,T41)</f>
        <v>48</v>
      </c>
      <c r="AA41" s="3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s="13" customFormat="1" x14ac:dyDescent="0.25">
      <c r="B42" s="12" t="s">
        <v>3</v>
      </c>
      <c r="C42" s="13">
        <v>9</v>
      </c>
      <c r="D42" s="14">
        <v>7.5</v>
      </c>
      <c r="E42" s="15">
        <v>7</v>
      </c>
      <c r="F42" s="14">
        <v>6.5</v>
      </c>
      <c r="G42" s="16">
        <v>8</v>
      </c>
      <c r="H42" s="14">
        <v>8</v>
      </c>
      <c r="I42" s="16">
        <v>7</v>
      </c>
      <c r="J42" s="14">
        <v>7</v>
      </c>
      <c r="K42" s="16">
        <v>10</v>
      </c>
      <c r="L42" s="14">
        <v>10</v>
      </c>
      <c r="M42" s="16">
        <v>7</v>
      </c>
      <c r="N42" s="14">
        <v>7</v>
      </c>
      <c r="O42" s="16">
        <v>10.5</v>
      </c>
      <c r="P42" s="14">
        <v>10.5</v>
      </c>
      <c r="Q42" s="16"/>
      <c r="R42" s="14"/>
      <c r="S42" s="16"/>
      <c r="T42" s="14"/>
      <c r="U42" s="16"/>
      <c r="V42" s="14"/>
      <c r="W42" s="16"/>
      <c r="X42" s="14"/>
      <c r="Y42" s="13">
        <f>SUM(C42,E42,G42,I42,K42,M42,O42,Q42,S42)</f>
        <v>58.5</v>
      </c>
      <c r="Z42" s="13">
        <f>SUM(D42,F42,H42,J42,L42,N42,P42,R42,S420)</f>
        <v>56.5</v>
      </c>
      <c r="AA42" s="3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s="5" customFormat="1" x14ac:dyDescent="0.25">
      <c r="B43" s="6" t="s">
        <v>7</v>
      </c>
      <c r="C43" s="5">
        <f t="shared" ref="C43:J43" si="32">SUM(C40:C42)</f>
        <v>28.5</v>
      </c>
      <c r="D43" s="7">
        <f t="shared" si="32"/>
        <v>23</v>
      </c>
      <c r="E43" s="8">
        <f t="shared" si="32"/>
        <v>22.5</v>
      </c>
      <c r="F43" s="7">
        <f t="shared" si="32"/>
        <v>23</v>
      </c>
      <c r="G43" s="8">
        <f t="shared" si="32"/>
        <v>26.5</v>
      </c>
      <c r="H43" s="7">
        <f t="shared" si="32"/>
        <v>24.5</v>
      </c>
      <c r="I43" s="26">
        <f t="shared" si="32"/>
        <v>26</v>
      </c>
      <c r="J43" s="27">
        <f t="shared" si="32"/>
        <v>23.5</v>
      </c>
      <c r="K43" s="26">
        <f t="shared" ref="K43:P43" si="33">SUM(K40:K42)</f>
        <v>30.5</v>
      </c>
      <c r="L43" s="27">
        <f t="shared" si="33"/>
        <v>29</v>
      </c>
      <c r="M43" s="28">
        <f t="shared" si="33"/>
        <v>18.5</v>
      </c>
      <c r="N43" s="27">
        <f t="shared" si="33"/>
        <v>22</v>
      </c>
      <c r="O43" s="28">
        <f t="shared" si="33"/>
        <v>23</v>
      </c>
      <c r="P43" s="27">
        <f t="shared" si="33"/>
        <v>23.5</v>
      </c>
      <c r="Q43" s="28">
        <f t="shared" ref="Q43:X43" si="34">SUM(Q40:Q42)</f>
        <v>0</v>
      </c>
      <c r="R43" s="27">
        <f t="shared" si="34"/>
        <v>0</v>
      </c>
      <c r="S43" s="5">
        <f>SUM(S40:S42)</f>
        <v>0</v>
      </c>
      <c r="T43" s="7">
        <f>SUM(T40:T42)</f>
        <v>0</v>
      </c>
      <c r="U43" s="5">
        <f t="shared" si="34"/>
        <v>0</v>
      </c>
      <c r="V43" s="7">
        <f t="shared" si="34"/>
        <v>0</v>
      </c>
      <c r="W43" s="5">
        <f t="shared" si="34"/>
        <v>0</v>
      </c>
      <c r="X43" s="7">
        <f t="shared" si="34"/>
        <v>0</v>
      </c>
      <c r="Y43" s="18">
        <f>SUM(C43,E43,G43,I43,K43,M43,O43,Q43,S43,U43,W43)</f>
        <v>175.5</v>
      </c>
      <c r="Z43" s="18">
        <f>SUM(D43,F43,H43,J43,L43,N43,P43,R43,T43,V43,X43)</f>
        <v>168.5</v>
      </c>
      <c r="AA43" s="29">
        <f>SUM(Y43,Z43)</f>
        <v>344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</row>
    <row r="44" spans="1:209" s="36" customFormat="1" x14ac:dyDescent="0.25">
      <c r="A44" s="11" t="s">
        <v>8</v>
      </c>
      <c r="B44" s="12" t="s">
        <v>1</v>
      </c>
      <c r="C44" s="13">
        <v>6.5</v>
      </c>
      <c r="D44" s="14">
        <v>9.5</v>
      </c>
      <c r="E44" s="15">
        <v>9.5</v>
      </c>
      <c r="F44" s="14">
        <v>9.5</v>
      </c>
      <c r="G44" s="16">
        <v>8</v>
      </c>
      <c r="H44" s="14">
        <v>8</v>
      </c>
      <c r="I44" s="16">
        <v>12.5</v>
      </c>
      <c r="J44" s="14">
        <v>12</v>
      </c>
      <c r="K44" s="16">
        <v>5.5</v>
      </c>
      <c r="L44" s="14">
        <v>7.5</v>
      </c>
      <c r="M44" s="16">
        <v>9</v>
      </c>
      <c r="N44" s="14">
        <v>9</v>
      </c>
      <c r="O44" s="16">
        <v>3</v>
      </c>
      <c r="P44" s="14">
        <v>7.5</v>
      </c>
      <c r="Q44" s="16"/>
      <c r="R44" s="14"/>
      <c r="S44" s="16"/>
      <c r="T44" s="14"/>
      <c r="U44" s="16"/>
      <c r="V44" s="14"/>
      <c r="W44" s="16"/>
      <c r="X44" s="14"/>
      <c r="Y44" s="13">
        <f t="shared" si="30"/>
        <v>54</v>
      </c>
      <c r="Z44" s="13">
        <f t="shared" si="31"/>
        <v>63</v>
      </c>
      <c r="AA44" s="17" t="str">
        <f>A44</f>
        <v>El Conquistador</v>
      </c>
    </row>
    <row r="45" spans="1:209" s="22" customFormat="1" ht="15.6" x14ac:dyDescent="0.3">
      <c r="A45" s="13"/>
      <c r="B45" s="12" t="s">
        <v>2</v>
      </c>
      <c r="C45" s="13">
        <v>10</v>
      </c>
      <c r="D45" s="14">
        <v>11</v>
      </c>
      <c r="E45" s="15">
        <v>4.5</v>
      </c>
      <c r="F45" s="14">
        <v>4.5</v>
      </c>
      <c r="G45" s="16">
        <v>6</v>
      </c>
      <c r="H45" s="14">
        <v>7.5</v>
      </c>
      <c r="I45" s="16">
        <v>5.5</v>
      </c>
      <c r="J45" s="14">
        <v>6.5</v>
      </c>
      <c r="K45" s="16">
        <v>9</v>
      </c>
      <c r="L45" s="14">
        <v>11</v>
      </c>
      <c r="M45" s="16">
        <v>5</v>
      </c>
      <c r="N45" s="14">
        <v>8</v>
      </c>
      <c r="O45" s="16">
        <v>7</v>
      </c>
      <c r="P45" s="14">
        <v>8.5</v>
      </c>
      <c r="Q45" s="16"/>
      <c r="R45" s="14"/>
      <c r="S45" s="16"/>
      <c r="T45" s="14"/>
      <c r="U45" s="16"/>
      <c r="V45" s="14"/>
      <c r="W45" s="16"/>
      <c r="X45" s="14"/>
      <c r="Y45" s="13">
        <f t="shared" si="30"/>
        <v>47</v>
      </c>
      <c r="Z45" s="13">
        <f t="shared" si="31"/>
        <v>57</v>
      </c>
      <c r="AA45" s="3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</row>
    <row r="46" spans="1:209" s="13" customFormat="1" x14ac:dyDescent="0.25">
      <c r="B46" s="12" t="s">
        <v>3</v>
      </c>
      <c r="C46" s="13">
        <v>9</v>
      </c>
      <c r="D46" s="14">
        <v>10.5</v>
      </c>
      <c r="E46" s="15">
        <v>12</v>
      </c>
      <c r="F46" s="14">
        <v>12.5</v>
      </c>
      <c r="G46" s="16">
        <v>9.5</v>
      </c>
      <c r="H46" s="14">
        <v>9.5</v>
      </c>
      <c r="I46" s="16">
        <v>9</v>
      </c>
      <c r="J46" s="14">
        <v>9.5</v>
      </c>
      <c r="K46" s="16">
        <v>7.5</v>
      </c>
      <c r="L46" s="14">
        <v>8</v>
      </c>
      <c r="M46" s="16">
        <v>4.5</v>
      </c>
      <c r="N46" s="14">
        <v>7</v>
      </c>
      <c r="O46" s="16">
        <v>7</v>
      </c>
      <c r="P46" s="14">
        <v>9</v>
      </c>
      <c r="Q46" s="16"/>
      <c r="R46" s="14"/>
      <c r="S46" s="16"/>
      <c r="T46" s="14"/>
      <c r="U46" s="16"/>
      <c r="V46" s="14"/>
      <c r="W46" s="16"/>
      <c r="X46" s="14"/>
      <c r="Y46" s="13">
        <f t="shared" si="30"/>
        <v>58.5</v>
      </c>
      <c r="Z46" s="13">
        <f t="shared" si="31"/>
        <v>66</v>
      </c>
      <c r="AA46" s="3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s="13" customFormat="1" x14ac:dyDescent="0.25">
      <c r="A47" s="5"/>
      <c r="B47" s="6" t="s">
        <v>7</v>
      </c>
      <c r="C47" s="5">
        <f t="shared" ref="C47:J47" si="35">SUM(C44:C46)</f>
        <v>25.5</v>
      </c>
      <c r="D47" s="7">
        <f t="shared" si="35"/>
        <v>31</v>
      </c>
      <c r="E47" s="8">
        <f t="shared" si="35"/>
        <v>26</v>
      </c>
      <c r="F47" s="7">
        <f t="shared" si="35"/>
        <v>26.5</v>
      </c>
      <c r="G47" s="8">
        <f t="shared" si="35"/>
        <v>23.5</v>
      </c>
      <c r="H47" s="7">
        <f t="shared" si="35"/>
        <v>25</v>
      </c>
      <c r="I47" s="26">
        <f t="shared" si="35"/>
        <v>27</v>
      </c>
      <c r="J47" s="27">
        <f t="shared" si="35"/>
        <v>28</v>
      </c>
      <c r="K47" s="26">
        <f t="shared" ref="K47:P47" si="36">SUM(K44:K46)</f>
        <v>22</v>
      </c>
      <c r="L47" s="27">
        <f t="shared" si="36"/>
        <v>26.5</v>
      </c>
      <c r="M47" s="28">
        <f t="shared" si="36"/>
        <v>18.5</v>
      </c>
      <c r="N47" s="27">
        <f t="shared" si="36"/>
        <v>24</v>
      </c>
      <c r="O47" s="28">
        <f t="shared" si="36"/>
        <v>17</v>
      </c>
      <c r="P47" s="27">
        <f t="shared" si="36"/>
        <v>25</v>
      </c>
      <c r="Q47" s="28">
        <f t="shared" ref="Q47:X47" si="37">SUM(Q44:Q46)</f>
        <v>0</v>
      </c>
      <c r="R47" s="27">
        <f t="shared" si="37"/>
        <v>0</v>
      </c>
      <c r="S47" s="5">
        <f t="shared" si="37"/>
        <v>0</v>
      </c>
      <c r="T47" s="7">
        <f t="shared" si="37"/>
        <v>0</v>
      </c>
      <c r="U47" s="5">
        <f t="shared" si="37"/>
        <v>0</v>
      </c>
      <c r="V47" s="7">
        <f t="shared" si="37"/>
        <v>0</v>
      </c>
      <c r="W47" s="5">
        <f t="shared" si="37"/>
        <v>0</v>
      </c>
      <c r="X47" s="7">
        <f t="shared" si="37"/>
        <v>0</v>
      </c>
      <c r="Y47" s="18">
        <f>SUM(C47,E47,G47,I47,K47,M47,O47,Q47,S47,U47,W47)</f>
        <v>159.5</v>
      </c>
      <c r="Z47" s="18">
        <f>SUM(D47,F47,H47,J47,L47,N47,P47,R47,T47,V47,X47)</f>
        <v>186</v>
      </c>
      <c r="AA47" s="29">
        <f>SUM(Y47,Z47)</f>
        <v>345.5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s="13" customFormat="1" ht="15.6" x14ac:dyDescent="0.3">
      <c r="A48" s="20" t="s">
        <v>18</v>
      </c>
      <c r="B48" s="21"/>
      <c r="C48" s="22"/>
      <c r="D48" s="23"/>
      <c r="E48" s="24"/>
      <c r="F48" s="23"/>
      <c r="G48" s="22"/>
      <c r="H48" s="23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>
        <f>MAX(Y7,Y11,Y15,Y19,Y23,Y27,Y31,Y35,Y39,Y43,Y47)</f>
        <v>198.5</v>
      </c>
      <c r="Z48" s="22">
        <f>MAX(Z7,Z11,Z15,Z19,Z23,Z27,Z31,Z35,Z39,Z43,Z47)</f>
        <v>196.5</v>
      </c>
      <c r="AA48" s="25">
        <f>MAX(AA7,AA11,AA15,AA19,AA23,AA27,AA31,AA35,AA39,AA43,AA47)</f>
        <v>395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7" x14ac:dyDescent="0.25">
      <c r="A49" s="13"/>
      <c r="B49" s="12"/>
      <c r="C49" s="13"/>
      <c r="D49" s="14"/>
      <c r="E49" s="15"/>
      <c r="F49" s="14"/>
      <c r="G49" s="13"/>
      <c r="H49" s="14"/>
      <c r="I49" s="13"/>
      <c r="J49" s="14"/>
      <c r="K49" s="13"/>
      <c r="L49" s="14"/>
      <c r="M49" s="13"/>
      <c r="N49" s="14"/>
      <c r="O49" s="13"/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3"/>
      <c r="AA49" s="3"/>
    </row>
    <row r="50" spans="1:27" x14ac:dyDescent="0.25">
      <c r="A50" s="13"/>
      <c r="B50" s="31" t="s">
        <v>7</v>
      </c>
      <c r="C50" s="32">
        <f>SUM(C7,C11,C15,C19,C23,C27,C31,C35,C39,C43,C47)</f>
        <v>270</v>
      </c>
      <c r="D50" s="32">
        <f t="shared" ref="D50:AA50" si="38">SUM(D7,D11,D15,D19,D23,D27,D31,D35,D39,D43,D47)</f>
        <v>270</v>
      </c>
      <c r="E50" s="32">
        <f t="shared" si="38"/>
        <v>270</v>
      </c>
      <c r="F50" s="32">
        <f t="shared" si="38"/>
        <v>270</v>
      </c>
      <c r="G50" s="32">
        <f t="shared" si="38"/>
        <v>270</v>
      </c>
      <c r="H50" s="32">
        <f t="shared" si="38"/>
        <v>270</v>
      </c>
      <c r="I50" s="32">
        <f t="shared" si="38"/>
        <v>270</v>
      </c>
      <c r="J50" s="32">
        <f t="shared" si="38"/>
        <v>270</v>
      </c>
      <c r="K50" s="32">
        <f t="shared" si="38"/>
        <v>270</v>
      </c>
      <c r="L50" s="32">
        <f t="shared" si="38"/>
        <v>270</v>
      </c>
      <c r="M50" s="32">
        <f t="shared" si="38"/>
        <v>270</v>
      </c>
      <c r="N50" s="32">
        <f t="shared" si="38"/>
        <v>270</v>
      </c>
      <c r="O50" s="32">
        <f t="shared" si="38"/>
        <v>270</v>
      </c>
      <c r="P50" s="32">
        <f t="shared" si="38"/>
        <v>270</v>
      </c>
      <c r="Q50" s="32">
        <f t="shared" si="38"/>
        <v>0</v>
      </c>
      <c r="R50" s="32">
        <f t="shared" si="38"/>
        <v>0</v>
      </c>
      <c r="S50" s="32">
        <f t="shared" si="38"/>
        <v>0</v>
      </c>
      <c r="T50" s="32">
        <f t="shared" si="38"/>
        <v>0</v>
      </c>
      <c r="U50" s="32">
        <f t="shared" si="38"/>
        <v>0</v>
      </c>
      <c r="V50" s="32">
        <f t="shared" si="38"/>
        <v>0</v>
      </c>
      <c r="W50" s="32">
        <f t="shared" si="38"/>
        <v>0</v>
      </c>
      <c r="X50" s="32">
        <f t="shared" si="38"/>
        <v>0</v>
      </c>
      <c r="Y50" s="32">
        <f t="shared" si="38"/>
        <v>1890</v>
      </c>
      <c r="Z50" s="32">
        <f t="shared" si="38"/>
        <v>1890</v>
      </c>
      <c r="AA50" s="32">
        <f t="shared" si="38"/>
        <v>3780</v>
      </c>
    </row>
    <row r="51" spans="1:27" x14ac:dyDescent="0.25">
      <c r="A51" s="13"/>
      <c r="B51" s="39"/>
      <c r="C51" s="32"/>
      <c r="D51" s="40"/>
      <c r="E51" s="32"/>
      <c r="F51" s="40"/>
      <c r="G51" s="32"/>
      <c r="H51" s="40"/>
      <c r="I51" s="32"/>
      <c r="J51" s="40"/>
      <c r="K51" s="32"/>
      <c r="L51" s="32"/>
      <c r="M51" s="32"/>
      <c r="N51" s="40"/>
      <c r="O51" s="32"/>
      <c r="P51" s="40"/>
      <c r="Q51" s="32"/>
      <c r="R51" s="40"/>
      <c r="S51" s="32"/>
      <c r="T51" s="40"/>
      <c r="U51" s="40"/>
      <c r="V51" s="40"/>
      <c r="W51" s="40"/>
      <c r="X51" s="40"/>
      <c r="Y51" s="32"/>
      <c r="Z51" s="32"/>
      <c r="AA51" s="33"/>
    </row>
    <row r="53" spans="1:27" x14ac:dyDescent="0.25">
      <c r="A53" s="38" t="s">
        <v>21</v>
      </c>
      <c r="B53" s="34">
        <v>43837</v>
      </c>
    </row>
  </sheetData>
  <mergeCells count="22">
    <mergeCell ref="W2:X2"/>
    <mergeCell ref="M2:N2"/>
    <mergeCell ref="O2:P2"/>
    <mergeCell ref="Q2:R2"/>
    <mergeCell ref="S2:T2"/>
    <mergeCell ref="U2:V2"/>
    <mergeCell ref="Q1:R1"/>
    <mergeCell ref="M1:N1"/>
    <mergeCell ref="S1:T1"/>
    <mergeCell ref="O1:P1"/>
    <mergeCell ref="W1:X1"/>
    <mergeCell ref="U1:V1"/>
    <mergeCell ref="C1:D1"/>
    <mergeCell ref="C2:D2"/>
    <mergeCell ref="E2:F2"/>
    <mergeCell ref="G2:H2"/>
    <mergeCell ref="K2:L2"/>
    <mergeCell ref="I2:J2"/>
    <mergeCell ref="K1:L1"/>
    <mergeCell ref="I1:J1"/>
    <mergeCell ref="E1:F1"/>
    <mergeCell ref="G1:H1"/>
  </mergeCells>
  <phoneticPr fontId="2" type="noConversion"/>
  <pageMargins left="0.15" right="0.15" top="1" bottom="0.25" header="0.25" footer="0.5"/>
  <pageSetup scale="64" orientation="landscape" horizontalDpi="4294967293" verticalDpi="4294967293" r:id="rId1"/>
  <headerFooter alignWithMargins="0">
    <oddHeader>&amp;C&amp;"Arial,Bold"&amp;12&amp;K000000Catalina Cup 2018-2019
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B16" sqref="B16"/>
    </sheetView>
  </sheetViews>
  <sheetFormatPr defaultColWidth="12" defaultRowHeight="13.2" x14ac:dyDescent="0.25"/>
  <cols>
    <col min="1" max="1" width="30" customWidth="1"/>
  </cols>
  <sheetData>
    <row r="1" spans="1:4" ht="20.399999999999999" x14ac:dyDescent="0.35">
      <c r="A1" s="67" t="s">
        <v>32</v>
      </c>
      <c r="B1" s="67"/>
      <c r="C1" s="67"/>
      <c r="D1" s="67"/>
    </row>
    <row r="2" spans="1:4" ht="20.399999999999999" x14ac:dyDescent="0.35">
      <c r="A2" s="68" t="s">
        <v>27</v>
      </c>
      <c r="B2" s="68"/>
      <c r="C2" s="68"/>
      <c r="D2" s="68"/>
    </row>
    <row r="3" spans="1:4" ht="20.399999999999999" x14ac:dyDescent="0.35">
      <c r="A3" s="69">
        <v>43941</v>
      </c>
      <c r="B3" s="69"/>
      <c r="C3" s="69"/>
      <c r="D3" s="69"/>
    </row>
    <row r="4" spans="1:4" ht="20.399999999999999" x14ac:dyDescent="0.35">
      <c r="C4" s="41"/>
      <c r="D4" s="41"/>
    </row>
    <row r="5" spans="1:4" ht="21" x14ac:dyDescent="0.4">
      <c r="A5" s="42"/>
      <c r="B5" s="43" t="s">
        <v>5</v>
      </c>
      <c r="C5" s="43" t="s">
        <v>6</v>
      </c>
      <c r="D5" s="43" t="s">
        <v>28</v>
      </c>
    </row>
    <row r="6" spans="1:4" ht="20.399999999999999" x14ac:dyDescent="0.35">
      <c r="A6" s="44" t="s">
        <v>22</v>
      </c>
      <c r="B6" s="49">
        <f>'19-20 Season'!Y7</f>
        <v>168.5</v>
      </c>
      <c r="C6" s="49">
        <f>'19-20 Season'!Z7</f>
        <v>170.5</v>
      </c>
      <c r="D6" s="49">
        <f>'19-20 Season'!AA7</f>
        <v>339</v>
      </c>
    </row>
    <row r="7" spans="1:4" ht="20.399999999999999" x14ac:dyDescent="0.35">
      <c r="A7" s="44" t="s">
        <v>10</v>
      </c>
      <c r="B7" s="45">
        <f>'19-20 Season'!Y11</f>
        <v>156.5</v>
      </c>
      <c r="C7" s="49">
        <f>'19-20 Season'!Z11</f>
        <v>162.5</v>
      </c>
      <c r="D7" s="49">
        <f>'19-20 Season'!AA11</f>
        <v>319</v>
      </c>
    </row>
    <row r="8" spans="1:4" ht="20.399999999999999" x14ac:dyDescent="0.35">
      <c r="A8" s="44" t="s">
        <v>9</v>
      </c>
      <c r="B8" s="45">
        <f>'19-20 Season'!Y15</f>
        <v>174.5</v>
      </c>
      <c r="C8" s="45">
        <f>'19-20 Season'!Z15</f>
        <v>167.5</v>
      </c>
      <c r="D8" s="45">
        <f>'19-20 Season'!AA15</f>
        <v>342</v>
      </c>
    </row>
    <row r="9" spans="1:4" ht="20.399999999999999" x14ac:dyDescent="0.35">
      <c r="A9" s="44" t="s">
        <v>29</v>
      </c>
      <c r="B9" s="45">
        <f>'19-20 Season'!Y19</f>
        <v>184</v>
      </c>
      <c r="C9" s="45">
        <f>'19-20 Season'!Z19</f>
        <v>160.5</v>
      </c>
      <c r="D9" s="45">
        <f>'19-20 Season'!AA19</f>
        <v>344.5</v>
      </c>
    </row>
    <row r="10" spans="1:4" ht="20.399999999999999" x14ac:dyDescent="0.35">
      <c r="A10" s="44" t="s">
        <v>14</v>
      </c>
      <c r="B10" s="45">
        <f>'19-20 Season'!Y23</f>
        <v>174.5</v>
      </c>
      <c r="C10" s="45">
        <f>'19-20 Season'!Z23</f>
        <v>167.5</v>
      </c>
      <c r="D10" s="45">
        <f>'19-20 Season'!AA23</f>
        <v>342</v>
      </c>
    </row>
    <row r="11" spans="1:4" ht="20.399999999999999" x14ac:dyDescent="0.35">
      <c r="A11" s="44" t="s">
        <v>12</v>
      </c>
      <c r="B11" s="45">
        <f>'19-20 Season'!Y27</f>
        <v>163.5</v>
      </c>
      <c r="C11" s="45">
        <f>'19-20 Season'!Z27</f>
        <v>164.5</v>
      </c>
      <c r="D11" s="45">
        <f>'19-20 Season'!AA27</f>
        <v>328</v>
      </c>
    </row>
    <row r="12" spans="1:4" ht="20.399999999999999" x14ac:dyDescent="0.35">
      <c r="A12" s="44" t="s">
        <v>11</v>
      </c>
      <c r="B12" s="45">
        <f>'19-20 Season'!Y31</f>
        <v>139</v>
      </c>
      <c r="C12" s="45">
        <f>'19-20 Season'!Z31</f>
        <v>156.5</v>
      </c>
      <c r="D12" s="45">
        <f>'19-20 Season'!AA31</f>
        <v>295.5</v>
      </c>
    </row>
    <row r="13" spans="1:4" ht="20.399999999999999" x14ac:dyDescent="0.35">
      <c r="A13" s="44" t="s">
        <v>13</v>
      </c>
      <c r="B13" s="45">
        <f>'19-20 Season'!Y35</f>
        <v>198.5</v>
      </c>
      <c r="C13" s="45">
        <f>'19-20 Season'!Z35</f>
        <v>196.5</v>
      </c>
      <c r="D13" s="45">
        <f>'19-20 Season'!AA35</f>
        <v>395</v>
      </c>
    </row>
    <row r="14" spans="1:4" ht="20.399999999999999" x14ac:dyDescent="0.35">
      <c r="A14" s="44" t="s">
        <v>33</v>
      </c>
      <c r="B14" s="45">
        <f>'19-20 Season'!Y39</f>
        <v>196</v>
      </c>
      <c r="C14" s="45">
        <f>'19-20 Season'!Z39</f>
        <v>189.5</v>
      </c>
      <c r="D14" s="45">
        <f>'19-20 Season'!AA39</f>
        <v>385.5</v>
      </c>
    </row>
    <row r="15" spans="1:4" ht="20.399999999999999" x14ac:dyDescent="0.35">
      <c r="A15" s="50" t="s">
        <v>31</v>
      </c>
      <c r="B15" s="51">
        <f>'19-20 Season'!Y43</f>
        <v>175.5</v>
      </c>
      <c r="C15" s="51">
        <f>'19-20 Season'!Z43</f>
        <v>168.5</v>
      </c>
      <c r="D15" s="51">
        <f>'19-20 Season'!AA43</f>
        <v>344</v>
      </c>
    </row>
    <row r="16" spans="1:4" ht="20.399999999999999" x14ac:dyDescent="0.35">
      <c r="A16" s="52" t="s">
        <v>8</v>
      </c>
      <c r="B16" s="56">
        <f>'19-20 Season'!Y47</f>
        <v>159.5</v>
      </c>
      <c r="C16" s="53">
        <f>'19-20 Season'!Z47</f>
        <v>186</v>
      </c>
      <c r="D16" s="56">
        <f>'19-20 Season'!AA47</f>
        <v>345.5</v>
      </c>
    </row>
    <row r="17" spans="1:4" ht="20.399999999999999" x14ac:dyDescent="0.35">
      <c r="A17" s="46"/>
      <c r="B17" s="46"/>
      <c r="C17" s="46"/>
      <c r="D17" s="46"/>
    </row>
    <row r="18" spans="1:4" ht="21" x14ac:dyDescent="0.4">
      <c r="A18" s="47" t="s">
        <v>30</v>
      </c>
      <c r="B18" s="48">
        <f>MAX(B6:B16)</f>
        <v>198.5</v>
      </c>
      <c r="C18" s="48">
        <f>MAX(C6:C16)</f>
        <v>196.5</v>
      </c>
      <c r="D18" s="48">
        <f>MAX(D6:D16)</f>
        <v>395</v>
      </c>
    </row>
    <row r="19" spans="1:4" ht="20.399999999999999" x14ac:dyDescent="0.35">
      <c r="A19" s="46"/>
      <c r="B19" s="46"/>
      <c r="C19" s="46"/>
      <c r="D19" s="46"/>
    </row>
  </sheetData>
  <mergeCells count="3">
    <mergeCell ref="A1:D1"/>
    <mergeCell ref="A2:D2"/>
    <mergeCell ref="A3:D3"/>
  </mergeCells>
  <phoneticPr fontId="2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19-20 Season</vt:lpstr>
      <vt:lpstr>Totals</vt:lpstr>
      <vt:lpstr>'19-20 Season'!Print_Area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Leslie</cp:lastModifiedBy>
  <cp:lastPrinted>2020-01-29T00:06:54Z</cp:lastPrinted>
  <dcterms:created xsi:type="dcterms:W3CDTF">2015-11-28T11:02:54Z</dcterms:created>
  <dcterms:modified xsi:type="dcterms:W3CDTF">2020-02-18T20:01:14Z</dcterms:modified>
</cp:coreProperties>
</file>